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195" windowHeight="84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10" i="1" l="1"/>
  <c r="I35" i="1" l="1"/>
  <c r="G35" i="1"/>
  <c r="I34" i="1"/>
  <c r="G34" i="1"/>
  <c r="I33" i="1"/>
  <c r="G33" i="1"/>
  <c r="I32" i="1"/>
  <c r="G32" i="1"/>
  <c r="I31" i="1"/>
  <c r="G31" i="1"/>
  <c r="I30" i="1"/>
  <c r="G30" i="1"/>
  <c r="I29" i="1"/>
  <c r="G29" i="1"/>
  <c r="I27" i="1" l="1"/>
  <c r="J12" i="1" l="1"/>
  <c r="E12" i="1"/>
  <c r="D12" i="1"/>
  <c r="E9" i="1"/>
  <c r="D9" i="1"/>
  <c r="V7" i="1"/>
  <c r="W5" i="1"/>
  <c r="W4" i="1"/>
  <c r="W6" i="1"/>
  <c r="C7" i="1"/>
  <c r="U6" i="1"/>
  <c r="U5" i="1"/>
  <c r="U4" i="1"/>
  <c r="T7" i="1"/>
  <c r="U7" i="1" s="1"/>
  <c r="J7" i="1"/>
  <c r="K6" i="1"/>
  <c r="K4" i="1"/>
  <c r="K5" i="1"/>
  <c r="K7" i="1" l="1"/>
  <c r="W7" i="1"/>
  <c r="E15" i="1"/>
  <c r="D15" i="1"/>
  <c r="I25" i="1"/>
  <c r="G25" i="1"/>
  <c r="I37" i="1"/>
  <c r="G37" i="1"/>
  <c r="I26" i="1"/>
  <c r="I24" i="1"/>
  <c r="I23" i="1"/>
  <c r="I22" i="1"/>
  <c r="I21" i="1"/>
  <c r="I20" i="1"/>
  <c r="I19" i="1"/>
  <c r="I18" i="1"/>
  <c r="I17" i="1"/>
  <c r="G27" i="1"/>
  <c r="G26" i="1"/>
  <c r="G24" i="1"/>
  <c r="G23" i="1"/>
  <c r="G22" i="1"/>
  <c r="G21" i="1"/>
  <c r="G20" i="1"/>
  <c r="G19" i="1"/>
  <c r="G18" i="1"/>
  <c r="G17" i="1"/>
  <c r="G6" i="1"/>
  <c r="G5" i="1"/>
  <c r="G4" i="1"/>
  <c r="W14" i="1"/>
  <c r="W13" i="1"/>
  <c r="W11" i="1"/>
  <c r="W10" i="1"/>
  <c r="U13" i="1"/>
  <c r="U11" i="1"/>
  <c r="U10" i="1"/>
  <c r="U14" i="1"/>
  <c r="S10" i="1"/>
  <c r="S11" i="1"/>
  <c r="Q10" i="1"/>
  <c r="Q11" i="1"/>
  <c r="O11" i="1"/>
  <c r="O10" i="1"/>
  <c r="M11" i="1"/>
  <c r="K14" i="1"/>
  <c r="K13" i="1"/>
  <c r="K11" i="1"/>
  <c r="K10" i="1"/>
  <c r="I14" i="1"/>
  <c r="I13" i="1"/>
  <c r="I11" i="1"/>
  <c r="I10" i="1"/>
  <c r="G14" i="1"/>
  <c r="G13" i="1"/>
  <c r="G11" i="1"/>
  <c r="G10" i="1"/>
  <c r="V12" i="1"/>
  <c r="T12" i="1"/>
  <c r="V9" i="1"/>
  <c r="T9" i="1"/>
  <c r="R9" i="1"/>
  <c r="P9" i="1"/>
  <c r="N9" i="1"/>
  <c r="H12" i="1"/>
  <c r="F12" i="1"/>
  <c r="C12" i="1"/>
  <c r="B12" i="1"/>
  <c r="L9" i="1"/>
  <c r="J9" i="1"/>
  <c r="H9" i="1"/>
  <c r="F9" i="1"/>
  <c r="C9" i="1"/>
  <c r="B9" i="1"/>
  <c r="F7" i="1"/>
  <c r="E7" i="1"/>
  <c r="U9" i="1" l="1"/>
  <c r="I12" i="1"/>
  <c r="G7" i="1"/>
  <c r="I9" i="1"/>
  <c r="M9" i="1"/>
  <c r="G12" i="1"/>
  <c r="K12" i="1"/>
  <c r="G9" i="1"/>
  <c r="K9" i="1"/>
  <c r="O9" i="1"/>
  <c r="W9" i="1"/>
  <c r="Q9" i="1"/>
  <c r="U12" i="1"/>
  <c r="S9" i="1"/>
  <c r="W12" i="1"/>
  <c r="V15" i="1"/>
  <c r="T15" i="1"/>
  <c r="F15" i="1"/>
  <c r="J15" i="1"/>
  <c r="H15" i="1"/>
  <c r="C15" i="1"/>
  <c r="B15" i="1"/>
  <c r="W15" i="1" l="1"/>
  <c r="K15" i="1"/>
  <c r="G15" i="1"/>
  <c r="I15" i="1"/>
  <c r="U15" i="1"/>
</calcChain>
</file>

<file path=xl/sharedStrings.xml><?xml version="1.0" encoding="utf-8"?>
<sst xmlns="http://schemas.openxmlformats.org/spreadsheetml/2006/main" count="71" uniqueCount="49">
  <si>
    <t>Record Type</t>
  </si>
  <si>
    <t>Records</t>
  </si>
  <si>
    <t>Living</t>
  </si>
  <si>
    <t>Missing Primary Business</t>
  </si>
  <si>
    <t>Missing Primary Class Year</t>
  </si>
  <si>
    <t>Missing Primary School</t>
  </si>
  <si>
    <t>Missing Primary Degree</t>
  </si>
  <si>
    <t>Missing Primary Major</t>
  </si>
  <si>
    <t>Missing E-Mail</t>
  </si>
  <si>
    <t>Rated Prospects</t>
  </si>
  <si>
    <t>Alums</t>
  </si>
  <si>
    <t>Parents</t>
  </si>
  <si>
    <t>Total</t>
  </si>
  <si>
    <t>Degreed</t>
  </si>
  <si>
    <t>Domestic</t>
  </si>
  <si>
    <t>International</t>
  </si>
  <si>
    <t>Non-Degreed</t>
  </si>
  <si>
    <t>Friends</t>
  </si>
  <si>
    <t>Hartt</t>
  </si>
  <si>
    <t>A&amp;S</t>
  </si>
  <si>
    <t>Barney</t>
  </si>
  <si>
    <t>ENHP</t>
  </si>
  <si>
    <t>HAS</t>
  </si>
  <si>
    <t>#</t>
  </si>
  <si>
    <t>%</t>
  </si>
  <si>
    <t>Mailable</t>
  </si>
  <si>
    <t>Student Athletes</t>
  </si>
  <si>
    <t>Alumni:</t>
  </si>
  <si>
    <t>HCW</t>
  </si>
  <si>
    <t>Assigned Solicitor</t>
  </si>
  <si>
    <t>Rated</t>
  </si>
  <si>
    <t>Degreed Alumni (Based on Primary):</t>
  </si>
  <si>
    <t>CETA/Ward</t>
  </si>
  <si>
    <t>University Studies</t>
  </si>
  <si>
    <t>Unknown</t>
  </si>
  <si>
    <t>Hillyer Founding</t>
  </si>
  <si>
    <t>Hillyer</t>
  </si>
  <si>
    <t># married to Alum</t>
  </si>
  <si>
    <t># with Children Alums</t>
  </si>
  <si>
    <t># with multiple degrees</t>
  </si>
  <si>
    <t>1960's</t>
  </si>
  <si>
    <t>1970's</t>
  </si>
  <si>
    <t>1980's</t>
  </si>
  <si>
    <t>1990's</t>
  </si>
  <si>
    <t>2000's</t>
  </si>
  <si>
    <t>1950's and below</t>
  </si>
  <si>
    <t>Missing Home Phone and Cell</t>
  </si>
  <si>
    <t>Solicitable (receives either  mail or email)</t>
  </si>
  <si>
    <t>2010-2017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</si>
</sst>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/>
    <xf numFmtId="41" fontId="1" fillId="0" borderId="0" xfId="0" applyNumberFormat="1" applyFont="1"/>
    <xf numFmtId="0" fontId="5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1" fillId="0" borderId="0" xfId="0" applyFont="1" applyFill="1"/>
    <xf numFmtId="164" fontId="1" fillId="0" borderId="0" xfId="0" applyNumberFormat="1" applyFont="1" applyFill="1"/>
    <xf numFmtId="41" fontId="1" fillId="2" borderId="0" xfId="0" applyNumberFormat="1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164" fontId="1" fillId="2" borderId="0" xfId="0" applyNumberFormat="1" applyFont="1" applyFill="1" applyBorder="1"/>
    <xf numFmtId="0" fontId="1" fillId="2" borderId="1" xfId="0" applyFont="1" applyFill="1" applyBorder="1"/>
    <xf numFmtId="41" fontId="3" fillId="2" borderId="0" xfId="0" applyNumberFormat="1" applyFont="1" applyFill="1" applyBorder="1"/>
    <xf numFmtId="41" fontId="5" fillId="2" borderId="0" xfId="0" applyNumberFormat="1" applyFont="1" applyFill="1" applyBorder="1"/>
    <xf numFmtId="0" fontId="1" fillId="0" borderId="3" xfId="0" applyFont="1" applyBorder="1" applyAlignment="1">
      <alignment horizontal="right" wrapText="1"/>
    </xf>
    <xf numFmtId="0" fontId="3" fillId="0" borderId="3" xfId="0" applyFont="1" applyBorder="1" applyAlignment="1">
      <alignment horizontal="center" wrapText="1"/>
    </xf>
    <xf numFmtId="41" fontId="1" fillId="0" borderId="4" xfId="0" applyNumberFormat="1" applyFont="1" applyFill="1" applyBorder="1"/>
    <xf numFmtId="41" fontId="1" fillId="0" borderId="0" xfId="0" applyNumberFormat="1" applyFont="1" applyFill="1"/>
    <xf numFmtId="41" fontId="3" fillId="0" borderId="4" xfId="0" applyNumberFormat="1" applyFont="1" applyFill="1" applyBorder="1"/>
    <xf numFmtId="41" fontId="1" fillId="0" borderId="2" xfId="0" applyNumberFormat="1" applyFont="1" applyFill="1" applyBorder="1"/>
    <xf numFmtId="41" fontId="3" fillId="0" borderId="2" xfId="0" applyNumberFormat="1" applyFont="1" applyFill="1" applyBorder="1"/>
    <xf numFmtId="164" fontId="3" fillId="0" borderId="4" xfId="0" applyNumberFormat="1" applyFont="1" applyFill="1" applyBorder="1"/>
    <xf numFmtId="41" fontId="1" fillId="0" borderId="4" xfId="0" applyNumberFormat="1" applyFont="1" applyFill="1" applyBorder="1" applyAlignment="1">
      <alignment horizontal="center"/>
    </xf>
    <xf numFmtId="164" fontId="1" fillId="0" borderId="4" xfId="0" applyNumberFormat="1" applyFont="1" applyFill="1" applyBorder="1"/>
    <xf numFmtId="164" fontId="3" fillId="0" borderId="2" xfId="0" applyNumberFormat="1" applyFont="1" applyFill="1" applyBorder="1"/>
    <xf numFmtId="164" fontId="1" fillId="0" borderId="2" xfId="0" applyNumberFormat="1" applyFont="1" applyFill="1" applyBorder="1"/>
    <xf numFmtId="41" fontId="1" fillId="0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right" wrapText="1"/>
    </xf>
    <xf numFmtId="41" fontId="1" fillId="0" borderId="6" xfId="0" applyNumberFormat="1" applyFont="1" applyFill="1" applyBorder="1"/>
    <xf numFmtId="41" fontId="1" fillId="0" borderId="6" xfId="0" applyNumberFormat="1" applyFont="1" applyFill="1" applyBorder="1" applyAlignment="1">
      <alignment horizontal="center"/>
    </xf>
    <xf numFmtId="164" fontId="1" fillId="0" borderId="6" xfId="0" applyNumberFormat="1" applyFont="1" applyFill="1" applyBorder="1"/>
    <xf numFmtId="0" fontId="3" fillId="0" borderId="7" xfId="0" applyFont="1" applyBorder="1" applyAlignment="1">
      <alignment horizontal="center" wrapText="1"/>
    </xf>
    <xf numFmtId="41" fontId="3" fillId="0" borderId="8" xfId="0" applyNumberFormat="1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164" fontId="3" fillId="0" borderId="10" xfId="0" applyNumberFormat="1" applyFont="1" applyFill="1" applyBorder="1"/>
    <xf numFmtId="164" fontId="1" fillId="0" borderId="10" xfId="0" applyNumberFormat="1" applyFont="1" applyFill="1" applyBorder="1"/>
    <xf numFmtId="3" fontId="1" fillId="0" borderId="4" xfId="0" applyNumberFormat="1" applyFont="1" applyFill="1" applyBorder="1"/>
    <xf numFmtId="0" fontId="3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right" wrapText="1"/>
    </xf>
    <xf numFmtId="41" fontId="3" fillId="0" borderId="12" xfId="0" applyNumberFormat="1" applyFont="1" applyFill="1" applyBorder="1"/>
    <xf numFmtId="41" fontId="3" fillId="0" borderId="12" xfId="0" applyNumberFormat="1" applyFont="1" applyFill="1" applyBorder="1" applyAlignment="1">
      <alignment horizontal="center"/>
    </xf>
    <xf numFmtId="164" fontId="3" fillId="0" borderId="12" xfId="0" applyNumberFormat="1" applyFont="1" applyFill="1" applyBorder="1"/>
    <xf numFmtId="3" fontId="3" fillId="0" borderId="12" xfId="0" applyNumberFormat="1" applyFont="1" applyFill="1" applyBorder="1"/>
    <xf numFmtId="164" fontId="3" fillId="0" borderId="13" xfId="0" applyNumberFormat="1" applyFont="1" applyFill="1" applyBorder="1"/>
    <xf numFmtId="0" fontId="4" fillId="0" borderId="14" xfId="0" applyFont="1" applyBorder="1" applyAlignment="1">
      <alignment wrapText="1"/>
    </xf>
    <xf numFmtId="41" fontId="1" fillId="0" borderId="15" xfId="0" applyNumberFormat="1" applyFont="1" applyBorder="1"/>
    <xf numFmtId="0" fontId="1" fillId="0" borderId="15" xfId="0" applyFont="1" applyBorder="1" applyAlignment="1">
      <alignment horizontal="center"/>
    </xf>
    <xf numFmtId="0" fontId="1" fillId="0" borderId="15" xfId="0" applyFont="1" applyBorder="1"/>
    <xf numFmtId="164" fontId="1" fillId="0" borderId="15" xfId="0" applyNumberFormat="1" applyFont="1" applyBorder="1"/>
    <xf numFmtId="0" fontId="1" fillId="0" borderId="16" xfId="0" applyFont="1" applyBorder="1"/>
    <xf numFmtId="0" fontId="1" fillId="0" borderId="11" xfId="0" applyFont="1" applyBorder="1" applyAlignment="1">
      <alignment horizontal="center" wrapText="1"/>
    </xf>
    <xf numFmtId="41" fontId="1" fillId="0" borderId="12" xfId="0" applyNumberFormat="1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164" fontId="1" fillId="0" borderId="12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4" fillId="0" borderId="17" xfId="0" applyFont="1" applyBorder="1" applyAlignment="1">
      <alignment wrapText="1"/>
    </xf>
    <xf numFmtId="41" fontId="1" fillId="0" borderId="18" xfId="0" applyNumberFormat="1" applyFont="1" applyBorder="1"/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164" fontId="1" fillId="0" borderId="18" xfId="0" applyNumberFormat="1" applyFont="1" applyBorder="1"/>
    <xf numFmtId="0" fontId="1" fillId="0" borderId="19" xfId="0" applyFont="1" applyBorder="1"/>
    <xf numFmtId="0" fontId="5" fillId="0" borderId="11" xfId="0" applyFont="1" applyBorder="1" applyAlignment="1">
      <alignment horizontal="right" wrapText="1"/>
    </xf>
    <xf numFmtId="41" fontId="5" fillId="0" borderId="12" xfId="0" applyNumberFormat="1" applyFont="1" applyFill="1" applyBorder="1"/>
    <xf numFmtId="41" fontId="1" fillId="0" borderId="21" xfId="0" applyNumberFormat="1" applyFont="1" applyBorder="1"/>
    <xf numFmtId="0" fontId="1" fillId="0" borderId="21" xfId="0" applyFont="1" applyBorder="1" applyAlignment="1">
      <alignment horizontal="center"/>
    </xf>
    <xf numFmtId="0" fontId="1" fillId="0" borderId="21" xfId="0" applyFont="1" applyBorder="1"/>
    <xf numFmtId="164" fontId="1" fillId="0" borderId="21" xfId="0" applyNumberFormat="1" applyFont="1" applyBorder="1"/>
    <xf numFmtId="0" fontId="1" fillId="0" borderId="22" xfId="0" applyFont="1" applyBorder="1"/>
    <xf numFmtId="0" fontId="1" fillId="0" borderId="11" xfId="0" applyFont="1" applyBorder="1" applyAlignment="1">
      <alignment horizontal="right" wrapText="1"/>
    </xf>
    <xf numFmtId="41" fontId="1" fillId="0" borderId="12" xfId="0" applyNumberFormat="1" applyFont="1" applyFill="1" applyBorder="1"/>
    <xf numFmtId="41" fontId="1" fillId="0" borderId="12" xfId="0" applyNumberFormat="1" applyFont="1" applyFill="1" applyBorder="1" applyAlignment="1">
      <alignment horizontal="center"/>
    </xf>
    <xf numFmtId="164" fontId="1" fillId="0" borderId="12" xfId="0" applyNumberFormat="1" applyFont="1" applyFill="1" applyBorder="1"/>
    <xf numFmtId="41" fontId="1" fillId="0" borderId="24" xfId="0" applyNumberFormat="1" applyFont="1" applyFill="1" applyBorder="1"/>
    <xf numFmtId="0" fontId="1" fillId="2" borderId="25" xfId="0" applyFont="1" applyFill="1" applyBorder="1"/>
    <xf numFmtId="164" fontId="1" fillId="2" borderId="25" xfId="0" applyNumberFormat="1" applyFont="1" applyFill="1" applyBorder="1"/>
    <xf numFmtId="0" fontId="1" fillId="2" borderId="26" xfId="0" applyFont="1" applyFill="1" applyBorder="1"/>
    <xf numFmtId="41" fontId="1" fillId="2" borderId="21" xfId="0" applyNumberFormat="1" applyFont="1" applyFill="1" applyBorder="1"/>
    <xf numFmtId="0" fontId="1" fillId="2" borderId="21" xfId="0" applyFont="1" applyFill="1" applyBorder="1" applyAlignment="1">
      <alignment horizontal="center"/>
    </xf>
    <xf numFmtId="0" fontId="1" fillId="2" borderId="21" xfId="0" applyFont="1" applyFill="1" applyBorder="1"/>
    <xf numFmtId="164" fontId="1" fillId="2" borderId="21" xfId="0" applyNumberFormat="1" applyFont="1" applyFill="1" applyBorder="1"/>
    <xf numFmtId="0" fontId="1" fillId="2" borderId="22" xfId="0" applyFont="1" applyFill="1" applyBorder="1"/>
    <xf numFmtId="0" fontId="1" fillId="0" borderId="27" xfId="0" applyFont="1" applyBorder="1" applyAlignment="1">
      <alignment horizontal="right" wrapText="1"/>
    </xf>
    <xf numFmtId="41" fontId="1" fillId="0" borderId="28" xfId="0" applyNumberFormat="1" applyFont="1" applyFill="1" applyBorder="1"/>
    <xf numFmtId="0" fontId="1" fillId="0" borderId="23" xfId="0" applyFont="1" applyBorder="1" applyAlignment="1">
      <alignment horizontal="right" wrapText="1"/>
    </xf>
    <xf numFmtId="41" fontId="1" fillId="2" borderId="25" xfId="0" applyNumberFormat="1" applyFont="1" applyFill="1" applyBorder="1"/>
    <xf numFmtId="0" fontId="1" fillId="2" borderId="25" xfId="0" applyFont="1" applyFill="1" applyBorder="1" applyAlignment="1">
      <alignment horizontal="center"/>
    </xf>
    <xf numFmtId="0" fontId="1" fillId="0" borderId="29" xfId="0" applyFont="1" applyBorder="1" applyAlignment="1">
      <alignment horizontal="right" wrapText="1"/>
    </xf>
    <xf numFmtId="41" fontId="1" fillId="2" borderId="30" xfId="0" applyNumberFormat="1" applyFont="1" applyFill="1" applyBorder="1"/>
    <xf numFmtId="41" fontId="1" fillId="0" borderId="31" xfId="0" applyNumberFormat="1" applyFont="1" applyFill="1" applyBorder="1"/>
    <xf numFmtId="0" fontId="1" fillId="2" borderId="30" xfId="0" applyFont="1" applyFill="1" applyBorder="1" applyAlignment="1">
      <alignment horizontal="center"/>
    </xf>
    <xf numFmtId="0" fontId="1" fillId="2" borderId="30" xfId="0" applyFont="1" applyFill="1" applyBorder="1"/>
    <xf numFmtId="164" fontId="1" fillId="2" borderId="30" xfId="0" applyNumberFormat="1" applyFont="1" applyFill="1" applyBorder="1"/>
    <xf numFmtId="0" fontId="1" fillId="2" borderId="32" xfId="0" applyFont="1" applyFill="1" applyBorder="1"/>
    <xf numFmtId="0" fontId="1" fillId="0" borderId="33" xfId="0" applyFont="1" applyBorder="1" applyAlignment="1">
      <alignment horizontal="right" wrapText="1"/>
    </xf>
    <xf numFmtId="41" fontId="1" fillId="0" borderId="34" xfId="0" applyNumberFormat="1" applyFont="1" applyFill="1" applyBorder="1"/>
    <xf numFmtId="0" fontId="1" fillId="0" borderId="35" xfId="0" applyFont="1" applyBorder="1" applyAlignment="1">
      <alignment horizontal="right" wrapText="1"/>
    </xf>
    <xf numFmtId="41" fontId="1" fillId="0" borderId="36" xfId="0" applyNumberFormat="1" applyFont="1" applyFill="1" applyBorder="1"/>
    <xf numFmtId="41" fontId="1" fillId="0" borderId="36" xfId="0" applyNumberFormat="1" applyFont="1" applyFill="1" applyBorder="1" applyAlignment="1">
      <alignment horizontal="center"/>
    </xf>
    <xf numFmtId="164" fontId="1" fillId="0" borderId="36" xfId="0" applyNumberFormat="1" applyFont="1" applyFill="1" applyBorder="1"/>
    <xf numFmtId="0" fontId="1" fillId="2" borderId="37" xfId="0" applyFont="1" applyFill="1" applyBorder="1"/>
    <xf numFmtId="164" fontId="1" fillId="2" borderId="37" xfId="0" applyNumberFormat="1" applyFont="1" applyFill="1" applyBorder="1"/>
    <xf numFmtId="0" fontId="1" fillId="2" borderId="38" xfId="0" applyFont="1" applyFill="1" applyBorder="1"/>
    <xf numFmtId="0" fontId="4" fillId="0" borderId="20" xfId="0" applyFont="1" applyBorder="1" applyAlignment="1"/>
    <xf numFmtId="0" fontId="4" fillId="0" borderId="20" xfId="0" applyFont="1" applyFill="1" applyBorder="1" applyAlignment="1"/>
    <xf numFmtId="41" fontId="1" fillId="0" borderId="34" xfId="0" applyNumberFormat="1" applyFont="1" applyFill="1" applyBorder="1" applyAlignment="1">
      <alignment horizontal="center"/>
    </xf>
    <xf numFmtId="164" fontId="1" fillId="0" borderId="3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tabSelected="1" view="pageLayout" zoomScaleNormal="100" workbookViewId="0">
      <selection activeCell="I19" sqref="I19"/>
    </sheetView>
  </sheetViews>
  <sheetFormatPr defaultRowHeight="12" x14ac:dyDescent="0.2"/>
  <cols>
    <col min="1" max="1" width="18.28515625" style="2" customWidth="1"/>
    <col min="2" max="3" width="7.5703125" style="5" bestFit="1" customWidth="1"/>
    <col min="4" max="5" width="7.5703125" style="8" customWidth="1"/>
    <col min="6" max="6" width="7.5703125" style="1" bestFit="1" customWidth="1"/>
    <col min="7" max="7" width="5.5703125" style="9" bestFit="1" customWidth="1"/>
    <col min="8" max="8" width="7.5703125" style="1" bestFit="1" customWidth="1"/>
    <col min="9" max="9" width="7.140625" style="1" bestFit="1" customWidth="1"/>
    <col min="10" max="10" width="7.5703125" style="1" bestFit="1" customWidth="1"/>
    <col min="11" max="11" width="5.5703125" style="9" bestFit="1" customWidth="1"/>
    <col min="12" max="12" width="6.42578125" style="1" customWidth="1"/>
    <col min="13" max="13" width="4.7109375" style="1" bestFit="1" customWidth="1"/>
    <col min="14" max="14" width="6.7109375" style="1" customWidth="1"/>
    <col min="15" max="15" width="5.28515625" style="1" customWidth="1"/>
    <col min="16" max="16" width="6.7109375" style="1" customWidth="1"/>
    <col min="17" max="17" width="7.85546875" style="1" bestFit="1" customWidth="1"/>
    <col min="18" max="18" width="7.140625" style="1" customWidth="1"/>
    <col min="19" max="19" width="6.7109375" style="1" customWidth="1"/>
    <col min="20" max="20" width="7.5703125" style="1" bestFit="1" customWidth="1"/>
    <col min="21" max="21" width="7" style="1" customWidth="1"/>
    <col min="22" max="22" width="7.5703125" style="1" bestFit="1" customWidth="1"/>
    <col min="23" max="23" width="7" style="1" customWidth="1"/>
    <col min="24" max="16384" width="9.140625" style="1"/>
  </cols>
  <sheetData>
    <row r="1" spans="1:23" s="3" customFormat="1" ht="36.75" x14ac:dyDescent="0.25">
      <c r="A1" s="36" t="s">
        <v>0</v>
      </c>
      <c r="B1" s="37" t="s">
        <v>1</v>
      </c>
      <c r="C1" s="37" t="s">
        <v>2</v>
      </c>
      <c r="D1" s="38" t="s">
        <v>30</v>
      </c>
      <c r="E1" s="38" t="s">
        <v>29</v>
      </c>
      <c r="F1" s="42" t="s">
        <v>25</v>
      </c>
      <c r="G1" s="42"/>
      <c r="H1" s="42" t="s">
        <v>47</v>
      </c>
      <c r="I1" s="44"/>
      <c r="J1" s="42" t="s">
        <v>3</v>
      </c>
      <c r="K1" s="44"/>
      <c r="L1" s="42" t="s">
        <v>4</v>
      </c>
      <c r="M1" s="44"/>
      <c r="N1" s="42" t="s">
        <v>5</v>
      </c>
      <c r="O1" s="44"/>
      <c r="P1" s="42" t="s">
        <v>6</v>
      </c>
      <c r="Q1" s="44"/>
      <c r="R1" s="42" t="s">
        <v>7</v>
      </c>
      <c r="S1" s="44"/>
      <c r="T1" s="42" t="s">
        <v>46</v>
      </c>
      <c r="U1" s="44"/>
      <c r="V1" s="42" t="s">
        <v>8</v>
      </c>
      <c r="W1" s="43"/>
    </row>
    <row r="2" spans="1:23" s="7" customFormat="1" x14ac:dyDescent="0.2">
      <c r="A2" s="57"/>
      <c r="B2" s="58"/>
      <c r="C2" s="58"/>
      <c r="D2" s="59" t="s">
        <v>23</v>
      </c>
      <c r="E2" s="59" t="s">
        <v>23</v>
      </c>
      <c r="F2" s="59" t="s">
        <v>23</v>
      </c>
      <c r="G2" s="60" t="s">
        <v>24</v>
      </c>
      <c r="H2" s="59" t="s">
        <v>23</v>
      </c>
      <c r="I2" s="59" t="s">
        <v>24</v>
      </c>
      <c r="J2" s="59" t="s">
        <v>23</v>
      </c>
      <c r="K2" s="60" t="s">
        <v>24</v>
      </c>
      <c r="L2" s="59" t="s">
        <v>23</v>
      </c>
      <c r="M2" s="59" t="s">
        <v>24</v>
      </c>
      <c r="N2" s="59" t="s">
        <v>23</v>
      </c>
      <c r="O2" s="59" t="s">
        <v>24</v>
      </c>
      <c r="P2" s="59" t="s">
        <v>23</v>
      </c>
      <c r="Q2" s="59" t="s">
        <v>24</v>
      </c>
      <c r="R2" s="59" t="s">
        <v>23</v>
      </c>
      <c r="S2" s="59" t="s">
        <v>24</v>
      </c>
      <c r="T2" s="59" t="s">
        <v>23</v>
      </c>
      <c r="U2" s="59" t="s">
        <v>24</v>
      </c>
      <c r="V2" s="59" t="s">
        <v>23</v>
      </c>
      <c r="W2" s="61" t="s">
        <v>24</v>
      </c>
    </row>
    <row r="3" spans="1:23" x14ac:dyDescent="0.2">
      <c r="A3" s="62" t="s">
        <v>9</v>
      </c>
      <c r="B3" s="63"/>
      <c r="C3" s="63"/>
      <c r="D3" s="64"/>
      <c r="E3" s="64"/>
      <c r="F3" s="65"/>
      <c r="G3" s="66"/>
      <c r="H3" s="65"/>
      <c r="I3" s="65"/>
      <c r="J3" s="65"/>
      <c r="K3" s="66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7"/>
    </row>
    <row r="4" spans="1:23" x14ac:dyDescent="0.2">
      <c r="A4" s="32" t="s">
        <v>10</v>
      </c>
      <c r="B4" s="12"/>
      <c r="C4" s="33">
        <v>7974</v>
      </c>
      <c r="D4" s="13"/>
      <c r="E4" s="34">
        <v>629</v>
      </c>
      <c r="F4" s="33">
        <v>7843</v>
      </c>
      <c r="G4" s="35">
        <f>+F4/C4</f>
        <v>0.98357160772510654</v>
      </c>
      <c r="H4" s="14"/>
      <c r="I4" s="14"/>
      <c r="J4" s="41">
        <v>3251</v>
      </c>
      <c r="K4" s="28">
        <f>+J4/C4</f>
        <v>0.40770002508151493</v>
      </c>
      <c r="L4" s="14"/>
      <c r="M4" s="14"/>
      <c r="N4" s="14"/>
      <c r="O4" s="14"/>
      <c r="P4" s="14"/>
      <c r="Q4" s="14"/>
      <c r="R4" s="14"/>
      <c r="S4" s="14"/>
      <c r="T4" s="41">
        <v>1234</v>
      </c>
      <c r="U4" s="28">
        <f>+T4/C4</f>
        <v>0.15475294707800352</v>
      </c>
      <c r="V4" s="41">
        <v>2441</v>
      </c>
      <c r="W4" s="40">
        <f>+V4/C4</f>
        <v>0.30611988964133435</v>
      </c>
    </row>
    <row r="5" spans="1:23" x14ac:dyDescent="0.2">
      <c r="A5" s="19" t="s">
        <v>11</v>
      </c>
      <c r="B5" s="12"/>
      <c r="C5" s="21">
        <v>596</v>
      </c>
      <c r="D5" s="13"/>
      <c r="E5" s="27">
        <v>74</v>
      </c>
      <c r="F5" s="21">
        <v>595</v>
      </c>
      <c r="G5" s="28">
        <f>+F5/C5</f>
        <v>0.99832214765100669</v>
      </c>
      <c r="H5" s="14"/>
      <c r="I5" s="14"/>
      <c r="J5" s="41">
        <v>199</v>
      </c>
      <c r="K5" s="28">
        <f>+J5/C5</f>
        <v>0.33389261744966442</v>
      </c>
      <c r="L5" s="14"/>
      <c r="M5" s="14"/>
      <c r="N5" s="14"/>
      <c r="O5" s="14"/>
      <c r="P5" s="14"/>
      <c r="Q5" s="14"/>
      <c r="R5" s="14"/>
      <c r="S5" s="14"/>
      <c r="T5" s="41">
        <v>55</v>
      </c>
      <c r="U5" s="28">
        <f>+T5/C5</f>
        <v>9.2281879194630878E-2</v>
      </c>
      <c r="V5" s="41">
        <v>121</v>
      </c>
      <c r="W5" s="40">
        <f>+V5/C5</f>
        <v>0.20302013422818793</v>
      </c>
    </row>
    <row r="6" spans="1:23" x14ac:dyDescent="0.2">
      <c r="A6" s="19" t="s">
        <v>17</v>
      </c>
      <c r="B6" s="12"/>
      <c r="C6" s="21">
        <v>1394</v>
      </c>
      <c r="D6" s="13"/>
      <c r="E6" s="27">
        <v>280</v>
      </c>
      <c r="F6" s="21">
        <v>1388</v>
      </c>
      <c r="G6" s="28">
        <f>+F6/C6</f>
        <v>0.99569583931133432</v>
      </c>
      <c r="H6" s="14"/>
      <c r="I6" s="14"/>
      <c r="J6" s="41">
        <v>785</v>
      </c>
      <c r="K6" s="28">
        <f>+J6/C6</f>
        <v>0.5631276901004304</v>
      </c>
      <c r="L6" s="14"/>
      <c r="M6" s="14"/>
      <c r="N6" s="14"/>
      <c r="O6" s="14"/>
      <c r="P6" s="14"/>
      <c r="Q6" s="14"/>
      <c r="R6" s="14"/>
      <c r="S6" s="14"/>
      <c r="T6" s="41">
        <v>116</v>
      </c>
      <c r="U6" s="28">
        <f>+T6/C6</f>
        <v>8.3213773314203723E-2</v>
      </c>
      <c r="V6" s="41">
        <v>539</v>
      </c>
      <c r="W6" s="40">
        <f>+V6/C6</f>
        <v>0.3866571018651363</v>
      </c>
    </row>
    <row r="7" spans="1:23" x14ac:dyDescent="0.2">
      <c r="A7" s="45" t="s">
        <v>12</v>
      </c>
      <c r="B7" s="12"/>
      <c r="C7" s="46">
        <f>SUM(C4:C6)</f>
        <v>9964</v>
      </c>
      <c r="D7" s="13"/>
      <c r="E7" s="47">
        <f t="shared" ref="E7:F7" si="0">SUM(E4:E6)</f>
        <v>983</v>
      </c>
      <c r="F7" s="46">
        <f t="shared" si="0"/>
        <v>9826</v>
      </c>
      <c r="G7" s="48">
        <f>+F7/C7</f>
        <v>0.98615014050582095</v>
      </c>
      <c r="H7" s="14"/>
      <c r="I7" s="14"/>
      <c r="J7" s="49">
        <f>SUM(J4:J6)</f>
        <v>4235</v>
      </c>
      <c r="K7" s="48">
        <f>+J7/C7</f>
        <v>0.42503010839020472</v>
      </c>
      <c r="L7" s="14"/>
      <c r="M7" s="14"/>
      <c r="N7" s="14"/>
      <c r="O7" s="14"/>
      <c r="P7" s="14"/>
      <c r="Q7" s="14"/>
      <c r="R7" s="14"/>
      <c r="S7" s="14"/>
      <c r="T7" s="49">
        <f>SUM(T4:T6)</f>
        <v>1405</v>
      </c>
      <c r="U7" s="48">
        <f>+T7/C7</f>
        <v>0.14100762745885187</v>
      </c>
      <c r="V7" s="49">
        <f>SUM(V4:V6)</f>
        <v>3101</v>
      </c>
      <c r="W7" s="50">
        <f>+V7/C7</f>
        <v>0.3112203934162987</v>
      </c>
    </row>
    <row r="8" spans="1:23" x14ac:dyDescent="0.2">
      <c r="A8" s="51" t="s">
        <v>27</v>
      </c>
      <c r="B8" s="52"/>
      <c r="C8" s="52"/>
      <c r="D8" s="53"/>
      <c r="E8" s="53"/>
      <c r="F8" s="54"/>
      <c r="G8" s="55"/>
      <c r="H8" s="54"/>
      <c r="I8" s="54"/>
      <c r="J8" s="54"/>
      <c r="K8" s="55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6"/>
    </row>
    <row r="9" spans="1:23" s="4" customFormat="1" x14ac:dyDescent="0.2">
      <c r="A9" s="20" t="s">
        <v>13</v>
      </c>
      <c r="B9" s="23">
        <f>SUM(B10:B11)</f>
        <v>82076</v>
      </c>
      <c r="C9" s="23">
        <f t="shared" ref="C9:V9" si="1">SUM(C10:C11)</f>
        <v>73922</v>
      </c>
      <c r="D9" s="23">
        <f t="shared" si="1"/>
        <v>7551</v>
      </c>
      <c r="E9" s="23">
        <f t="shared" si="1"/>
        <v>756</v>
      </c>
      <c r="F9" s="23">
        <f t="shared" si="1"/>
        <v>69650</v>
      </c>
      <c r="G9" s="26">
        <f t="shared" ref="G9:G15" si="2">SUM(F9/C9)</f>
        <v>0.94220935580747278</v>
      </c>
      <c r="H9" s="23">
        <f t="shared" si="1"/>
        <v>56674</v>
      </c>
      <c r="I9" s="26">
        <f t="shared" ref="I9:I15" si="3">SUM(H9/C9)</f>
        <v>0.76667297962717462</v>
      </c>
      <c r="J9" s="23">
        <f t="shared" si="1"/>
        <v>45809</v>
      </c>
      <c r="K9" s="26">
        <f>+J9/C9</f>
        <v>0.61969373123021565</v>
      </c>
      <c r="L9" s="25">
        <f t="shared" si="1"/>
        <v>82</v>
      </c>
      <c r="M9" s="26">
        <f>+L9/C9</f>
        <v>1.1092773463921431E-3</v>
      </c>
      <c r="N9" s="23">
        <f t="shared" si="1"/>
        <v>39</v>
      </c>
      <c r="O9" s="26">
        <f>+N9/C9</f>
        <v>5.2758312816211686E-4</v>
      </c>
      <c r="P9" s="23">
        <f t="shared" si="1"/>
        <v>39</v>
      </c>
      <c r="Q9" s="26">
        <f>SUM(P9/C9)</f>
        <v>5.2758312816211686E-4</v>
      </c>
      <c r="R9" s="23">
        <f t="shared" si="1"/>
        <v>10651</v>
      </c>
      <c r="S9" s="26">
        <f>+R9/C9</f>
        <v>0.14408430507832581</v>
      </c>
      <c r="T9" s="23">
        <f t="shared" si="1"/>
        <v>14115</v>
      </c>
      <c r="U9" s="29">
        <f>+T9/C9</f>
        <v>0.19094450907713537</v>
      </c>
      <c r="V9" s="23">
        <f t="shared" si="1"/>
        <v>24506</v>
      </c>
      <c r="W9" s="39">
        <f>+V9/C9</f>
        <v>0.33151159330104707</v>
      </c>
    </row>
    <row r="10" spans="1:23" x14ac:dyDescent="0.2">
      <c r="A10" s="19" t="s">
        <v>14</v>
      </c>
      <c r="B10" s="21">
        <v>79028</v>
      </c>
      <c r="C10" s="21">
        <v>70894</v>
      </c>
      <c r="D10" s="31">
        <v>7392</v>
      </c>
      <c r="E10" s="31">
        <v>752</v>
      </c>
      <c r="F10" s="21">
        <v>67369</v>
      </c>
      <c r="G10" s="28">
        <f t="shared" si="2"/>
        <v>0.95027787965131039</v>
      </c>
      <c r="H10" s="21">
        <v>55238</v>
      </c>
      <c r="I10" s="28">
        <f t="shared" si="3"/>
        <v>0.77916325782153639</v>
      </c>
      <c r="J10" s="21">
        <v>45644</v>
      </c>
      <c r="K10" s="28">
        <f>+J10/C10</f>
        <v>0.64383445707676246</v>
      </c>
      <c r="L10" s="24">
        <v>82</v>
      </c>
      <c r="M10" s="28">
        <f>+L10/C10</f>
        <v>1.1566564166219991E-3</v>
      </c>
      <c r="N10" s="21">
        <v>38</v>
      </c>
      <c r="O10" s="28">
        <f>+N10/C10</f>
        <v>5.36011510141902E-4</v>
      </c>
      <c r="P10" s="21">
        <v>39</v>
      </c>
      <c r="Q10" s="28">
        <f>SUM(P10/C10)</f>
        <v>5.5011707619826789E-4</v>
      </c>
      <c r="R10" s="21">
        <v>10572</v>
      </c>
      <c r="S10" s="28">
        <f>+R10/C10</f>
        <v>0.14912404434789969</v>
      </c>
      <c r="T10" s="21">
        <v>12592</v>
      </c>
      <c r="U10" s="30">
        <f>+T10/C10</f>
        <v>0.17761728778175867</v>
      </c>
      <c r="V10" s="21">
        <v>23047</v>
      </c>
      <c r="W10" s="40">
        <f>+V10/C10</f>
        <v>0.32509098090106359</v>
      </c>
    </row>
    <row r="11" spans="1:23" x14ac:dyDescent="0.2">
      <c r="A11" s="19" t="s">
        <v>15</v>
      </c>
      <c r="B11" s="21">
        <v>3048</v>
      </c>
      <c r="C11" s="21">
        <v>3028</v>
      </c>
      <c r="D11" s="31">
        <v>159</v>
      </c>
      <c r="E11" s="31">
        <v>4</v>
      </c>
      <c r="F11" s="21">
        <v>2281</v>
      </c>
      <c r="G11" s="28">
        <f t="shared" si="2"/>
        <v>0.75330250990752967</v>
      </c>
      <c r="H11" s="21">
        <v>1436</v>
      </c>
      <c r="I11" s="28">
        <f t="shared" si="3"/>
        <v>0.47424042272126815</v>
      </c>
      <c r="J11" s="21">
        <v>165</v>
      </c>
      <c r="K11" s="28">
        <f>+J11/C11</f>
        <v>5.449141347424042E-2</v>
      </c>
      <c r="L11" s="24">
        <v>0</v>
      </c>
      <c r="M11" s="28">
        <f>+L11/C11</f>
        <v>0</v>
      </c>
      <c r="N11" s="21">
        <v>1</v>
      </c>
      <c r="O11" s="28">
        <f>+N11/C11</f>
        <v>3.3025099075297226E-4</v>
      </c>
      <c r="P11" s="21">
        <v>0</v>
      </c>
      <c r="Q11" s="28">
        <f>SUM(P11/C11)</f>
        <v>0</v>
      </c>
      <c r="R11" s="21">
        <v>79</v>
      </c>
      <c r="S11" s="28">
        <f>+R11/C11</f>
        <v>2.6089828269484808E-2</v>
      </c>
      <c r="T11" s="21">
        <v>1523</v>
      </c>
      <c r="U11" s="30">
        <f>+T11/C11</f>
        <v>0.50297225891677677</v>
      </c>
      <c r="V11" s="21">
        <v>1459</v>
      </c>
      <c r="W11" s="40">
        <f>+V11/C11</f>
        <v>0.48183619550858653</v>
      </c>
    </row>
    <row r="12" spans="1:23" s="4" customFormat="1" x14ac:dyDescent="0.2">
      <c r="A12" s="20" t="s">
        <v>16</v>
      </c>
      <c r="B12" s="23">
        <f>SUM(B13:B14)</f>
        <v>13892</v>
      </c>
      <c r="C12" s="23">
        <f t="shared" ref="C12:V12" si="4">SUM(C13:C14)</f>
        <v>12699</v>
      </c>
      <c r="D12" s="23">
        <f t="shared" si="4"/>
        <v>413</v>
      </c>
      <c r="E12" s="23">
        <f t="shared" si="4"/>
        <v>27</v>
      </c>
      <c r="F12" s="23">
        <f t="shared" si="4"/>
        <v>11644</v>
      </c>
      <c r="G12" s="26">
        <f t="shared" si="2"/>
        <v>0.91692259233010476</v>
      </c>
      <c r="H12" s="23">
        <f t="shared" si="4"/>
        <v>10712</v>
      </c>
      <c r="I12" s="26">
        <f t="shared" si="3"/>
        <v>0.84353098669186555</v>
      </c>
      <c r="J12" s="23">
        <f>SUM(J13:J14)</f>
        <v>10738</v>
      </c>
      <c r="K12" s="26">
        <f>+J12/C12</f>
        <v>0.84557839199937002</v>
      </c>
      <c r="L12" s="17"/>
      <c r="M12" s="17"/>
      <c r="N12" s="17"/>
      <c r="O12" s="17"/>
      <c r="P12" s="17"/>
      <c r="Q12" s="17"/>
      <c r="R12" s="17"/>
      <c r="S12" s="17"/>
      <c r="T12" s="23">
        <f t="shared" si="4"/>
        <v>2556</v>
      </c>
      <c r="U12" s="26">
        <f>+T12/C12</f>
        <v>0.2012756909992913</v>
      </c>
      <c r="V12" s="23">
        <f t="shared" si="4"/>
        <v>7154</v>
      </c>
      <c r="W12" s="39">
        <f>+V12/C12</f>
        <v>0.56335144499566892</v>
      </c>
    </row>
    <row r="13" spans="1:23" x14ac:dyDescent="0.2">
      <c r="A13" s="19" t="s">
        <v>14</v>
      </c>
      <c r="B13" s="21">
        <v>13638</v>
      </c>
      <c r="C13" s="21">
        <v>12446</v>
      </c>
      <c r="D13" s="31">
        <v>410</v>
      </c>
      <c r="E13" s="31">
        <v>27</v>
      </c>
      <c r="F13" s="21">
        <v>11456</v>
      </c>
      <c r="G13" s="28">
        <f t="shared" si="2"/>
        <v>0.92045637152498794</v>
      </c>
      <c r="H13" s="21">
        <v>10547</v>
      </c>
      <c r="I13" s="28">
        <f t="shared" si="3"/>
        <v>0.84742085810702239</v>
      </c>
      <c r="J13" s="21">
        <v>10559</v>
      </c>
      <c r="K13" s="28">
        <f>+J13/C13</f>
        <v>0.84838502330065879</v>
      </c>
      <c r="L13" s="12"/>
      <c r="M13" s="12"/>
      <c r="N13" s="12"/>
      <c r="O13" s="12"/>
      <c r="P13" s="12"/>
      <c r="Q13" s="12"/>
      <c r="R13" s="12"/>
      <c r="S13" s="12"/>
      <c r="T13" s="21">
        <v>2462</v>
      </c>
      <c r="U13" s="28">
        <f>+T13/C13</f>
        <v>0.1978145588944239</v>
      </c>
      <c r="V13" s="21">
        <v>7004</v>
      </c>
      <c r="W13" s="40">
        <f>+V13/C13</f>
        <v>0.5627510846858429</v>
      </c>
    </row>
    <row r="14" spans="1:23" x14ac:dyDescent="0.2">
      <c r="A14" s="19" t="s">
        <v>15</v>
      </c>
      <c r="B14" s="21">
        <v>254</v>
      </c>
      <c r="C14" s="21">
        <v>253</v>
      </c>
      <c r="D14" s="31">
        <v>3</v>
      </c>
      <c r="E14" s="31">
        <v>0</v>
      </c>
      <c r="F14" s="21">
        <v>188</v>
      </c>
      <c r="G14" s="28">
        <f t="shared" si="2"/>
        <v>0.74308300395256921</v>
      </c>
      <c r="H14" s="21">
        <v>165</v>
      </c>
      <c r="I14" s="28">
        <f t="shared" si="3"/>
        <v>0.65217391304347827</v>
      </c>
      <c r="J14" s="21">
        <v>179</v>
      </c>
      <c r="K14" s="28">
        <f>+J14/C14</f>
        <v>0.70750988142292492</v>
      </c>
      <c r="L14" s="12"/>
      <c r="M14" s="12"/>
      <c r="N14" s="12"/>
      <c r="O14" s="12"/>
      <c r="P14" s="12"/>
      <c r="Q14" s="12"/>
      <c r="R14" s="12"/>
      <c r="S14" s="12"/>
      <c r="T14" s="21">
        <v>94</v>
      </c>
      <c r="U14" s="28">
        <f>+T14/C14</f>
        <v>0.3715415019762846</v>
      </c>
      <c r="V14" s="21">
        <v>150</v>
      </c>
      <c r="W14" s="40">
        <f>+V14/C14</f>
        <v>0.59288537549407117</v>
      </c>
    </row>
    <row r="15" spans="1:23" s="6" customFormat="1" ht="12.75" x14ac:dyDescent="0.2">
      <c r="A15" s="68" t="s">
        <v>12</v>
      </c>
      <c r="B15" s="69">
        <f>+B12+B9</f>
        <v>95968</v>
      </c>
      <c r="C15" s="69">
        <f t="shared" ref="C15:J15" si="5">+C12+C9</f>
        <v>86621</v>
      </c>
      <c r="D15" s="69">
        <f t="shared" si="5"/>
        <v>7964</v>
      </c>
      <c r="E15" s="69">
        <f t="shared" si="5"/>
        <v>783</v>
      </c>
      <c r="F15" s="69">
        <f t="shared" si="5"/>
        <v>81294</v>
      </c>
      <c r="G15" s="48">
        <f t="shared" si="2"/>
        <v>0.93850221078029572</v>
      </c>
      <c r="H15" s="69">
        <f t="shared" si="5"/>
        <v>67386</v>
      </c>
      <c r="I15" s="48">
        <f t="shared" si="3"/>
        <v>0.77794068412971451</v>
      </c>
      <c r="J15" s="69">
        <f t="shared" si="5"/>
        <v>56547</v>
      </c>
      <c r="K15" s="48">
        <f>+J15/C15</f>
        <v>0.65280936493460018</v>
      </c>
      <c r="L15" s="18"/>
      <c r="M15" s="18"/>
      <c r="N15" s="18"/>
      <c r="O15" s="18"/>
      <c r="P15" s="18"/>
      <c r="Q15" s="18"/>
      <c r="R15" s="18"/>
      <c r="S15" s="18"/>
      <c r="T15" s="69">
        <f t="shared" ref="T15:V15" si="6">+T12+T9</f>
        <v>16671</v>
      </c>
      <c r="U15" s="48">
        <f>+T15/C15</f>
        <v>0.19245910345066439</v>
      </c>
      <c r="V15" s="69">
        <f t="shared" si="6"/>
        <v>31660</v>
      </c>
      <c r="W15" s="50">
        <f>+V15/C15</f>
        <v>0.36550028284134334</v>
      </c>
    </row>
    <row r="16" spans="1:23" x14ac:dyDescent="0.2">
      <c r="A16" s="109" t="s">
        <v>31</v>
      </c>
      <c r="B16" s="70"/>
      <c r="C16" s="70"/>
      <c r="D16" s="71"/>
      <c r="E16" s="71"/>
      <c r="F16" s="72"/>
      <c r="G16" s="73"/>
      <c r="H16" s="72"/>
      <c r="I16" s="72"/>
      <c r="J16" s="72"/>
      <c r="K16" s="73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4"/>
    </row>
    <row r="17" spans="1:23" x14ac:dyDescent="0.2">
      <c r="A17" s="19" t="s">
        <v>19</v>
      </c>
      <c r="B17" s="21">
        <v>17331</v>
      </c>
      <c r="C17" s="21">
        <v>16383</v>
      </c>
      <c r="D17" s="27">
        <v>2009</v>
      </c>
      <c r="E17" s="27">
        <v>210</v>
      </c>
      <c r="F17" s="21">
        <v>15741</v>
      </c>
      <c r="G17" s="28">
        <f t="shared" ref="G17:G27" si="7">+F17/C17</f>
        <v>0.96081303790514561</v>
      </c>
      <c r="H17" s="21">
        <v>13205</v>
      </c>
      <c r="I17" s="28">
        <f t="shared" ref="I17:I26" si="8">+H17/C17</f>
        <v>0.80601843374229387</v>
      </c>
      <c r="J17" s="14"/>
      <c r="K17" s="15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6"/>
    </row>
    <row r="18" spans="1:23" x14ac:dyDescent="0.2">
      <c r="A18" s="19" t="s">
        <v>20</v>
      </c>
      <c r="B18" s="21">
        <v>21632</v>
      </c>
      <c r="C18" s="21">
        <v>19927</v>
      </c>
      <c r="D18" s="27">
        <v>2786</v>
      </c>
      <c r="E18" s="27">
        <v>288</v>
      </c>
      <c r="F18" s="21">
        <v>18344</v>
      </c>
      <c r="G18" s="28">
        <f t="shared" si="7"/>
        <v>0.92056004416118831</v>
      </c>
      <c r="H18" s="21">
        <v>14696</v>
      </c>
      <c r="I18" s="28">
        <f t="shared" si="8"/>
        <v>0.73749184523510813</v>
      </c>
      <c r="J18" s="14"/>
      <c r="K18" s="15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6"/>
    </row>
    <row r="19" spans="1:23" x14ac:dyDescent="0.2">
      <c r="A19" s="19" t="s">
        <v>32</v>
      </c>
      <c r="B19" s="21">
        <v>9829</v>
      </c>
      <c r="C19" s="21">
        <v>8774</v>
      </c>
      <c r="D19" s="27">
        <v>479</v>
      </c>
      <c r="E19" s="27">
        <v>80</v>
      </c>
      <c r="F19" s="21">
        <v>8094</v>
      </c>
      <c r="G19" s="28">
        <f t="shared" si="7"/>
        <v>0.92249829040346476</v>
      </c>
      <c r="H19" s="21">
        <v>6184</v>
      </c>
      <c r="I19" s="28">
        <f t="shared" si="8"/>
        <v>0.70480966491907915</v>
      </c>
      <c r="J19" s="14"/>
      <c r="K19" s="15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6"/>
    </row>
    <row r="20" spans="1:23" x14ac:dyDescent="0.2">
      <c r="A20" s="19" t="s">
        <v>21</v>
      </c>
      <c r="B20" s="21">
        <v>14758</v>
      </c>
      <c r="C20" s="21">
        <v>12911</v>
      </c>
      <c r="D20" s="27">
        <v>886</v>
      </c>
      <c r="E20" s="27">
        <v>73</v>
      </c>
      <c r="F20" s="21">
        <v>12384</v>
      </c>
      <c r="G20" s="28">
        <f t="shared" si="7"/>
        <v>0.95918209278909461</v>
      </c>
      <c r="H20" s="21">
        <v>10303</v>
      </c>
      <c r="I20" s="28">
        <f t="shared" si="8"/>
        <v>0.79800170397335601</v>
      </c>
      <c r="J20" s="14"/>
      <c r="K20" s="15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6"/>
    </row>
    <row r="21" spans="1:23" x14ac:dyDescent="0.2">
      <c r="A21" s="19" t="s">
        <v>18</v>
      </c>
      <c r="B21" s="21">
        <v>6830</v>
      </c>
      <c r="C21" s="21">
        <v>6464</v>
      </c>
      <c r="D21" s="27">
        <v>379</v>
      </c>
      <c r="E21" s="27">
        <v>33</v>
      </c>
      <c r="F21" s="21">
        <v>6102</v>
      </c>
      <c r="G21" s="28">
        <f t="shared" si="7"/>
        <v>0.94399752475247523</v>
      </c>
      <c r="H21" s="21">
        <v>5207</v>
      </c>
      <c r="I21" s="28">
        <f t="shared" si="8"/>
        <v>0.80553836633663367</v>
      </c>
      <c r="J21" s="14"/>
      <c r="K21" s="15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6"/>
    </row>
    <row r="22" spans="1:23" x14ac:dyDescent="0.2">
      <c r="A22" s="19" t="s">
        <v>28</v>
      </c>
      <c r="B22" s="21">
        <v>2732</v>
      </c>
      <c r="C22" s="21">
        <v>2416</v>
      </c>
      <c r="D22" s="27">
        <v>295</v>
      </c>
      <c r="E22" s="27">
        <v>20</v>
      </c>
      <c r="F22" s="21">
        <v>2269</v>
      </c>
      <c r="G22" s="28">
        <f t="shared" si="7"/>
        <v>0.9391556291390728</v>
      </c>
      <c r="H22" s="21">
        <v>1668</v>
      </c>
      <c r="I22" s="28">
        <f t="shared" si="8"/>
        <v>0.69039735099337751</v>
      </c>
      <c r="J22" s="14"/>
      <c r="K22" s="15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6"/>
    </row>
    <row r="23" spans="1:23" x14ac:dyDescent="0.2">
      <c r="A23" s="19" t="s">
        <v>22</v>
      </c>
      <c r="B23" s="21">
        <v>4117</v>
      </c>
      <c r="C23" s="21">
        <v>3897</v>
      </c>
      <c r="D23" s="27">
        <v>450</v>
      </c>
      <c r="E23" s="27">
        <v>33</v>
      </c>
      <c r="F23" s="21">
        <v>3738</v>
      </c>
      <c r="G23" s="28">
        <f t="shared" si="7"/>
        <v>0.9591993841416474</v>
      </c>
      <c r="H23" s="21">
        <v>3173</v>
      </c>
      <c r="I23" s="28">
        <f t="shared" si="8"/>
        <v>0.81421606363869647</v>
      </c>
      <c r="J23" s="14"/>
      <c r="K23" s="15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6"/>
    </row>
    <row r="24" spans="1:23" x14ac:dyDescent="0.2">
      <c r="A24" s="19" t="s">
        <v>36</v>
      </c>
      <c r="B24" s="21">
        <v>2041</v>
      </c>
      <c r="C24" s="21">
        <v>1955</v>
      </c>
      <c r="D24" s="27">
        <v>230</v>
      </c>
      <c r="E24" s="27">
        <v>10</v>
      </c>
      <c r="F24" s="21">
        <v>1894</v>
      </c>
      <c r="G24" s="28">
        <f t="shared" si="7"/>
        <v>0.96879795396419432</v>
      </c>
      <c r="H24" s="21">
        <v>1371</v>
      </c>
      <c r="I24" s="28">
        <f t="shared" si="8"/>
        <v>0.70127877237851666</v>
      </c>
      <c r="J24" s="14"/>
      <c r="K24" s="15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6"/>
    </row>
    <row r="25" spans="1:23" x14ac:dyDescent="0.2">
      <c r="A25" s="19" t="s">
        <v>35</v>
      </c>
      <c r="B25" s="21">
        <v>1150</v>
      </c>
      <c r="C25" s="21">
        <v>400</v>
      </c>
      <c r="D25" s="27">
        <v>27</v>
      </c>
      <c r="E25" s="27">
        <v>5</v>
      </c>
      <c r="F25" s="21">
        <v>303</v>
      </c>
      <c r="G25" s="28">
        <f t="shared" si="7"/>
        <v>0.75749999999999995</v>
      </c>
      <c r="H25" s="21">
        <v>161</v>
      </c>
      <c r="I25" s="28">
        <f t="shared" si="8"/>
        <v>0.40250000000000002</v>
      </c>
      <c r="J25" s="14"/>
      <c r="K25" s="15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6"/>
    </row>
    <row r="26" spans="1:23" x14ac:dyDescent="0.2">
      <c r="A26" s="19" t="s">
        <v>33</v>
      </c>
      <c r="B26" s="21">
        <v>750</v>
      </c>
      <c r="C26" s="21">
        <v>745</v>
      </c>
      <c r="D26" s="27">
        <v>5</v>
      </c>
      <c r="E26" s="27">
        <v>3</v>
      </c>
      <c r="F26" s="21">
        <v>733</v>
      </c>
      <c r="G26" s="28">
        <f t="shared" si="7"/>
        <v>0.98389261744966439</v>
      </c>
      <c r="H26" s="21">
        <v>685</v>
      </c>
      <c r="I26" s="28">
        <f t="shared" si="8"/>
        <v>0.91946308724832215</v>
      </c>
      <c r="J26" s="14"/>
      <c r="K26" s="15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6"/>
    </row>
    <row r="27" spans="1:23" x14ac:dyDescent="0.2">
      <c r="A27" s="75" t="s">
        <v>34</v>
      </c>
      <c r="B27" s="76">
        <v>906</v>
      </c>
      <c r="C27" s="76">
        <v>50</v>
      </c>
      <c r="D27" s="77">
        <v>5</v>
      </c>
      <c r="E27" s="77">
        <v>1</v>
      </c>
      <c r="F27" s="76">
        <v>48</v>
      </c>
      <c r="G27" s="78">
        <f t="shared" si="7"/>
        <v>0.96</v>
      </c>
      <c r="H27" s="76">
        <v>21</v>
      </c>
      <c r="I27" s="78">
        <f>+H27/C27</f>
        <v>0.42</v>
      </c>
      <c r="J27" s="14"/>
      <c r="K27" s="15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6"/>
    </row>
    <row r="28" spans="1:23" x14ac:dyDescent="0.2">
      <c r="A28" s="110" t="s">
        <v>31</v>
      </c>
      <c r="B28" s="70"/>
      <c r="C28" s="70"/>
      <c r="D28" s="71"/>
      <c r="E28" s="71"/>
      <c r="F28" s="72"/>
      <c r="G28" s="73"/>
      <c r="H28" s="72"/>
      <c r="I28" s="72"/>
      <c r="J28" s="72"/>
      <c r="K28" s="73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4"/>
    </row>
    <row r="29" spans="1:23" x14ac:dyDescent="0.2">
      <c r="A29" s="19" t="s">
        <v>45</v>
      </c>
      <c r="B29" s="21">
        <v>4203</v>
      </c>
      <c r="C29" s="21">
        <v>1714</v>
      </c>
      <c r="D29" s="27">
        <v>153</v>
      </c>
      <c r="E29" s="27">
        <v>15</v>
      </c>
      <c r="F29" s="21">
        <v>1399</v>
      </c>
      <c r="G29" s="28">
        <f t="shared" ref="G29:G35" si="9">+F29/C29</f>
        <v>0.81621936989498245</v>
      </c>
      <c r="H29" s="21">
        <v>851</v>
      </c>
      <c r="I29" s="28">
        <f t="shared" ref="I29:I35" si="10">+H29/C29</f>
        <v>0.49649941656942825</v>
      </c>
      <c r="J29" s="14"/>
      <c r="K29" s="1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6"/>
    </row>
    <row r="30" spans="1:23" x14ac:dyDescent="0.2">
      <c r="A30" s="19" t="s">
        <v>40</v>
      </c>
      <c r="B30" s="21">
        <v>7623</v>
      </c>
      <c r="C30" s="21">
        <v>5335</v>
      </c>
      <c r="D30" s="27">
        <v>842</v>
      </c>
      <c r="E30" s="27">
        <v>104</v>
      </c>
      <c r="F30" s="21">
        <v>4994</v>
      </c>
      <c r="G30" s="28">
        <f t="shared" si="9"/>
        <v>0.93608247422680413</v>
      </c>
      <c r="H30" s="21">
        <v>3581</v>
      </c>
      <c r="I30" s="28">
        <f t="shared" si="10"/>
        <v>0.67122774133083407</v>
      </c>
      <c r="J30" s="14"/>
      <c r="K30" s="15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6"/>
    </row>
    <row r="31" spans="1:23" x14ac:dyDescent="0.2">
      <c r="A31" s="19" t="s">
        <v>41</v>
      </c>
      <c r="B31" s="21">
        <v>12723</v>
      </c>
      <c r="C31" s="21">
        <v>11214</v>
      </c>
      <c r="D31" s="27">
        <v>2000</v>
      </c>
      <c r="E31" s="27">
        <v>175</v>
      </c>
      <c r="F31" s="21">
        <v>10603</v>
      </c>
      <c r="G31" s="28">
        <f t="shared" si="9"/>
        <v>0.94551453540217589</v>
      </c>
      <c r="H31" s="21">
        <v>7530</v>
      </c>
      <c r="I31" s="28">
        <f t="shared" si="10"/>
        <v>0.67148207597645804</v>
      </c>
      <c r="J31" s="14"/>
      <c r="K31" s="15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6"/>
    </row>
    <row r="32" spans="1:23" x14ac:dyDescent="0.2">
      <c r="A32" s="19" t="s">
        <v>42</v>
      </c>
      <c r="B32" s="21">
        <v>15112</v>
      </c>
      <c r="C32" s="21">
        <v>14465</v>
      </c>
      <c r="D32" s="27">
        <v>2374</v>
      </c>
      <c r="E32" s="27">
        <v>212</v>
      </c>
      <c r="F32" s="21">
        <v>13507</v>
      </c>
      <c r="G32" s="28">
        <f t="shared" si="9"/>
        <v>0.9337711717939855</v>
      </c>
      <c r="H32" s="21">
        <v>9475</v>
      </c>
      <c r="I32" s="28">
        <f t="shared" si="10"/>
        <v>0.65502938126512267</v>
      </c>
      <c r="J32" s="14"/>
      <c r="K32" s="15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6"/>
    </row>
    <row r="33" spans="1:23" x14ac:dyDescent="0.2">
      <c r="A33" s="19" t="s">
        <v>43</v>
      </c>
      <c r="B33" s="21">
        <v>14943</v>
      </c>
      <c r="C33" s="21">
        <v>14712</v>
      </c>
      <c r="D33" s="27">
        <v>1666</v>
      </c>
      <c r="E33" s="27">
        <v>94</v>
      </c>
      <c r="F33" s="21">
        <v>13778</v>
      </c>
      <c r="G33" s="28">
        <f t="shared" si="9"/>
        <v>0.93651441000543778</v>
      </c>
      <c r="H33" s="21">
        <v>11604</v>
      </c>
      <c r="I33" s="28">
        <f t="shared" si="10"/>
        <v>0.78874388254486139</v>
      </c>
      <c r="J33" s="14"/>
      <c r="K33" s="15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6"/>
    </row>
    <row r="34" spans="1:23" x14ac:dyDescent="0.2">
      <c r="A34" s="19" t="s">
        <v>44</v>
      </c>
      <c r="B34" s="21">
        <v>14275</v>
      </c>
      <c r="C34" s="21">
        <v>14183</v>
      </c>
      <c r="D34" s="27">
        <v>477</v>
      </c>
      <c r="E34" s="27">
        <v>107</v>
      </c>
      <c r="F34" s="21">
        <v>13564</v>
      </c>
      <c r="G34" s="28">
        <f t="shared" si="9"/>
        <v>0.95635620108580699</v>
      </c>
      <c r="H34" s="21">
        <v>13204</v>
      </c>
      <c r="I34" s="28">
        <f t="shared" si="10"/>
        <v>0.93097370090953957</v>
      </c>
      <c r="J34" s="14"/>
      <c r="K34" s="15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6"/>
    </row>
    <row r="35" spans="1:23" x14ac:dyDescent="0.2">
      <c r="A35" s="75" t="s">
        <v>48</v>
      </c>
      <c r="B35" s="76">
        <v>12226</v>
      </c>
      <c r="C35" s="76">
        <v>12212</v>
      </c>
      <c r="D35" s="77">
        <v>35</v>
      </c>
      <c r="E35" s="77">
        <v>49</v>
      </c>
      <c r="F35" s="76">
        <v>11721</v>
      </c>
      <c r="G35" s="78">
        <f t="shared" si="9"/>
        <v>0.9597936455944972</v>
      </c>
      <c r="H35" s="76">
        <v>10372</v>
      </c>
      <c r="I35" s="78">
        <f t="shared" si="10"/>
        <v>0.84932852931542746</v>
      </c>
      <c r="J35" s="14"/>
      <c r="K35" s="15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6"/>
    </row>
    <row r="36" spans="1:23" ht="12.75" thickBot="1" x14ac:dyDescent="0.25">
      <c r="A36" s="100"/>
      <c r="B36" s="101"/>
      <c r="C36" s="101"/>
      <c r="D36" s="111"/>
      <c r="E36" s="111"/>
      <c r="F36" s="101"/>
      <c r="G36" s="112"/>
      <c r="H36" s="101"/>
      <c r="I36" s="112"/>
      <c r="J36" s="14"/>
      <c r="K36" s="15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6"/>
    </row>
    <row r="37" spans="1:23" x14ac:dyDescent="0.2">
      <c r="A37" s="102" t="s">
        <v>26</v>
      </c>
      <c r="B37" s="103">
        <v>4794</v>
      </c>
      <c r="C37" s="103">
        <v>4573</v>
      </c>
      <c r="D37" s="104">
        <v>599</v>
      </c>
      <c r="E37" s="104">
        <v>130</v>
      </c>
      <c r="F37" s="103">
        <v>4410</v>
      </c>
      <c r="G37" s="105">
        <f>+F37/C37</f>
        <v>0.96435600262409793</v>
      </c>
      <c r="H37" s="103">
        <v>3859</v>
      </c>
      <c r="I37" s="105">
        <f>+H37/C37</f>
        <v>0.84386617100371752</v>
      </c>
      <c r="J37" s="106"/>
      <c r="K37" s="107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8"/>
    </row>
    <row r="38" spans="1:23" x14ac:dyDescent="0.2">
      <c r="A38" s="88" t="s">
        <v>37</v>
      </c>
      <c r="B38" s="83"/>
      <c r="C38" s="89">
        <v>3852</v>
      </c>
      <c r="D38" s="84"/>
      <c r="E38" s="84"/>
      <c r="F38" s="85"/>
      <c r="G38" s="86"/>
      <c r="H38" s="85"/>
      <c r="I38" s="85"/>
      <c r="J38" s="85"/>
      <c r="K38" s="86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7"/>
    </row>
    <row r="39" spans="1:23" x14ac:dyDescent="0.2">
      <c r="A39" s="90" t="s">
        <v>38</v>
      </c>
      <c r="B39" s="91"/>
      <c r="C39" s="79">
        <v>927</v>
      </c>
      <c r="D39" s="92"/>
      <c r="E39" s="92"/>
      <c r="F39" s="80"/>
      <c r="G39" s="81"/>
      <c r="H39" s="80"/>
      <c r="I39" s="80"/>
      <c r="J39" s="80"/>
      <c r="K39" s="81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2"/>
    </row>
    <row r="40" spans="1:23" ht="12.75" thickBot="1" x14ac:dyDescent="0.25">
      <c r="A40" s="93" t="s">
        <v>39</v>
      </c>
      <c r="B40" s="94"/>
      <c r="C40" s="95">
        <v>16584</v>
      </c>
      <c r="D40" s="96"/>
      <c r="E40" s="96"/>
      <c r="F40" s="97"/>
      <c r="G40" s="98"/>
      <c r="H40" s="97"/>
      <c r="I40" s="97"/>
      <c r="J40" s="97"/>
      <c r="K40" s="98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9"/>
    </row>
    <row r="41" spans="1:23" x14ac:dyDescent="0.2">
      <c r="B41" s="22"/>
      <c r="J41" s="10"/>
      <c r="K41" s="11"/>
      <c r="L41" s="10"/>
      <c r="M41" s="10"/>
      <c r="N41" s="10"/>
      <c r="O41" s="10"/>
      <c r="P41" s="10"/>
      <c r="Q41" s="10"/>
      <c r="R41" s="10"/>
      <c r="S41" s="10"/>
    </row>
    <row r="42" spans="1:23" x14ac:dyDescent="0.2">
      <c r="B42" s="22"/>
    </row>
    <row r="43" spans="1:23" x14ac:dyDescent="0.2">
      <c r="B43" s="22"/>
    </row>
    <row r="44" spans="1:23" x14ac:dyDescent="0.2">
      <c r="B44" s="22"/>
    </row>
  </sheetData>
  <mergeCells count="9">
    <mergeCell ref="V1:W1"/>
    <mergeCell ref="F1:G1"/>
    <mergeCell ref="H1:I1"/>
    <mergeCell ref="J1:K1"/>
    <mergeCell ref="L1:M1"/>
    <mergeCell ref="N1:O1"/>
    <mergeCell ref="P1:Q1"/>
    <mergeCell ref="R1:S1"/>
    <mergeCell ref="T1:U1"/>
  </mergeCells>
  <pageMargins left="0.21875" right="0.21875" top="0.875" bottom="0.375" header="0.13541666666666699" footer="8.3333333333333301E-2"/>
  <pageSetup paperSize="5" orientation="landscape" r:id="rId1"/>
  <headerFooter>
    <oddHeader>&amp;C&amp;"Times New Roman,Regular"&amp;10University of Hartford&amp;11
&amp;"Times New Roman,Bold"Database Statistics&amp;"Times New Roman,Regular"
&amp;9As of July 19, 2017</oddHeader>
    <oddFooter>&amp;L&amp;"Times New Roman,Regular"&amp;8Rev:  &amp;D
&amp;R&amp;"Times New Roman,Regular"&amp;8&amp;Z&amp;F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Windows User</cp:lastModifiedBy>
  <cp:lastPrinted>2016-08-12T15:41:10Z</cp:lastPrinted>
  <dcterms:created xsi:type="dcterms:W3CDTF">2010-07-30T20:01:11Z</dcterms:created>
  <dcterms:modified xsi:type="dcterms:W3CDTF">2017-07-19T19:22:45Z</dcterms:modified>
</cp:coreProperties>
</file>