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Wall Area" sheetId="1" r:id="rId3"/>
    <sheet state="visible" name="Design Temperature" sheetId="2" r:id="rId4"/>
    <sheet state="visible" name="Oil Use Analysis" sheetId="3" r:id="rId5"/>
    <sheet state="visible" name="Degree Days early 2019" sheetId="4" r:id="rId6"/>
    <sheet state="visible" name="Radiators" sheetId="5" r:id="rId7"/>
  </sheets>
  <definedNames/>
  <calcPr/>
</workbook>
</file>

<file path=xl/sharedStrings.xml><?xml version="1.0" encoding="utf-8"?>
<sst xmlns="http://schemas.openxmlformats.org/spreadsheetml/2006/main" count="127" uniqueCount="107">
  <si>
    <t>Length</t>
  </si>
  <si>
    <t>Width</t>
  </si>
  <si>
    <t>Height</t>
  </si>
  <si>
    <t>Wall Area</t>
  </si>
  <si>
    <t>First Floor No Addition</t>
  </si>
  <si>
    <t>Front Wall plus 2 side walls plus piece of back wall that isn’t the addition</t>
  </si>
  <si>
    <t>First Floor Addition</t>
  </si>
  <si>
    <t>Length * height for long side + 2 short sides</t>
  </si>
  <si>
    <t>Second Floor</t>
  </si>
  <si>
    <t>Between Floors</t>
  </si>
  <si>
    <t>Total Gross Wall Area</t>
  </si>
  <si>
    <t>Total Window/Door Area</t>
  </si>
  <si>
    <t>Total Net Wall Area</t>
  </si>
  <si>
    <t>House Ceiling Square Feet Under Attic</t>
  </si>
  <si>
    <t>House Square Feet Over Basement</t>
  </si>
  <si>
    <t>House Square Feet</t>
  </si>
  <si>
    <t>Width(ft)</t>
  </si>
  <si>
    <t>Length(ft)</t>
  </si>
  <si>
    <t>Allen Room</t>
  </si>
  <si>
    <t>Tracey Room</t>
  </si>
  <si>
    <t>Office</t>
  </si>
  <si>
    <t>Weight Room</t>
  </si>
  <si>
    <t>Hall</t>
  </si>
  <si>
    <t>Bathroom</t>
  </si>
  <si>
    <t>Dining</t>
  </si>
  <si>
    <t>Living</t>
  </si>
  <si>
    <t>Kitchen</t>
  </si>
  <si>
    <t>Nook</t>
  </si>
  <si>
    <t>Mudroom</t>
  </si>
  <si>
    <t>Url: http://ashrae-meteo.info/index.php?lat=43.278&amp;lng=-70.922&amp;place=%27%27&amp;wmo=726056&amp;si_ip=SI&amp;ashrae_version=2017</t>
  </si>
  <si>
    <t>Url above is for the 2017 edition and the closest location</t>
  </si>
  <si>
    <t>According to the info saved in pdf form the coldest month is January and the 99% temperature is -14.5C which is 5.9 F</t>
  </si>
  <si>
    <t>Design Temps</t>
  </si>
  <si>
    <t>C</t>
  </si>
  <si>
    <t>F</t>
  </si>
  <si>
    <t>Portsmouth @ Pease Airport:</t>
  </si>
  <si>
    <t>url: http://ashrae-meteo.info/index.php?lat=43.278&amp;lng=-70.922&amp;place=%27%27&amp;wmo=726056&amp;si_ip=SI&amp;ashrae_version=2017</t>
  </si>
  <si>
    <t>Upstairs</t>
  </si>
  <si>
    <t>Description:</t>
  </si>
  <si>
    <t>Fahrenheit-based heating degree days for a base temperature of 65F</t>
  </si>
  <si>
    <t>19 inches tall</t>
  </si>
  <si>
    <t>6 columns per section</t>
  </si>
  <si>
    <t>Source:</t>
  </si>
  <si>
    <t>www.degreedays.net (using temperature data from www.wunderground.com)</t>
  </si>
  <si>
    <t>18 sections</t>
  </si>
  <si>
    <t>radiatorest.pdf</t>
  </si>
  <si>
    <t>Accuracy:</t>
  </si>
  <si>
    <t>Bathroom used Burnham slenderized radiator</t>
  </si>
  <si>
    <t>Estimates were made to account for missing data: the "% Estimated" column shows how much each figure was affected (0% is best, 100% is worst)</t>
  </si>
  <si>
    <t>Station:</t>
  </si>
  <si>
    <t>SKYHAVEN AIRPORT, NH, US (70.92W,43.28N)</t>
  </si>
  <si>
    <t>Station ID:</t>
  </si>
  <si>
    <t>KDAW</t>
  </si>
  <si>
    <t>Date</t>
  </si>
  <si>
    <t>HDD</t>
  </si>
  <si>
    <t>% Estimated</t>
  </si>
  <si>
    <t>Downstairs bath using old style burnham slenderized</t>
  </si>
  <si>
    <t>6 tube @ 20 inches tall is closest</t>
  </si>
  <si>
    <t>10 section 25” high, 4 columns</t>
  </si>
  <si>
    <t>8 sections</t>
  </si>
  <si>
    <t>square feet EDR per section</t>
  </si>
  <si>
    <t>Edr</t>
  </si>
  <si>
    <t>22 inches high</t>
  </si>
  <si>
    <t>5 columns</t>
  </si>
  <si>
    <t>Total for all sections</t>
  </si>
  <si>
    <t>Old style burnham slenderized</t>
  </si>
  <si>
    <t>EDR</t>
  </si>
  <si>
    <t xml:space="preserve">Heat Emissions for Cast Iron Radiators </t>
  </si>
  <si>
    <t xml:space="preserve">Allen </t>
  </si>
  <si>
    <t xml:space="preserve">Tracey </t>
  </si>
  <si>
    <t>bathroom</t>
  </si>
  <si>
    <t xml:space="preserve">DESIGN OR AVERAGE WATER TEMPERATURE </t>
  </si>
  <si>
    <t xml:space="preserve">HEAT EMISSION RATES BTUH PER SQ. FT. </t>
  </si>
  <si>
    <t># sections</t>
  </si>
  <si>
    <t>Total btu</t>
  </si>
  <si>
    <t>Another attempt using: https://www.greenbuildingadvisor.com/article/out-with-the-old-in-with-the-new</t>
  </si>
  <si>
    <t>Downstairs</t>
  </si>
  <si>
    <t>Dining Room</t>
  </si>
  <si>
    <t>Living Room</t>
  </si>
  <si>
    <t>Total BTU</t>
  </si>
  <si>
    <t>Total for top and bottom floors</t>
  </si>
  <si>
    <t xml:space="preserve">Current Boiler </t>
  </si>
  <si>
    <t>Water Temp</t>
  </si>
  <si>
    <t>DOE Heating Capacity MBH</t>
  </si>
  <si>
    <t>Net MBH</t>
  </si>
  <si>
    <t>BTU/Linear Foot</t>
  </si>
  <si>
    <t>22 high, 8 sections, 5 columns</t>
  </si>
  <si>
    <t>Burner gallons per hour</t>
  </si>
  <si>
    <t>Sized @ .5F design temp</t>
  </si>
  <si>
    <t>1.4x</t>
  </si>
  <si>
    <t>Efficiency of boiler</t>
  </si>
  <si>
    <t>Slantfin heat loss with ½ inch wall insulation</t>
  </si>
  <si>
    <t>Slantfin heat loss with 3.5 inch wall insulation</t>
  </si>
  <si>
    <t>Design Temp</t>
  </si>
  <si>
    <t>BTU in gallon of #2 fuel oil</t>
  </si>
  <si>
    <t>Green indicates ok to balance out heat loss via slantfin analysis</t>
  </si>
  <si>
    <t>Assuming 100% Efficiency</t>
  </si>
  <si>
    <t>Using Efficiency of Boiler</t>
  </si>
  <si>
    <t>yellow slightly less ok where between water temps</t>
  </si>
  <si>
    <t>Gallons</t>
  </si>
  <si>
    <t>BTU in oil</t>
  </si>
  <si>
    <t>BTU @ chosen efficiency</t>
  </si>
  <si>
    <t>Heating Degree Days</t>
  </si>
  <si>
    <t>BTU’s lost per Heating Degree Day</t>
  </si>
  <si>
    <t>BTU’s lost per Heating Degree Hour</t>
  </si>
  <si>
    <t>Heat Loss/Hour</t>
  </si>
  <si>
    <t>Sized @ 1.4X Loss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</si>
</sst>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0.0"/>
  </numFmts>
  <fonts count="5">
    <font>
      <sz val="11.0"/>
      <color rgb="FF000000"/>
      <name val="Calibri"/>
    </font>
    <font/>
    <font>
      <u/>
      <sz val="11.0"/>
      <color rgb="FF000000"/>
      <name val="Calibri"/>
    </font>
    <font>
      <u/>
      <color rgb="FF0000FF"/>
    </font>
    <font>
      <sz val="10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4EA6B"/>
        <bgColor rgb="FFD4EA6B"/>
      </patternFill>
    </fill>
    <fill>
      <patternFill patternType="solid">
        <fgColor rgb="FFFFF200"/>
        <bgColor rgb="FFFFF200"/>
      </patternFill>
    </fill>
    <fill>
      <patternFill patternType="solid">
        <fgColor rgb="FF93C47D"/>
        <bgColor rgb="FF93C47D"/>
      </patternFill>
    </fill>
  </fills>
  <borders count="18">
    <border/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</border>
    <border>
      <right style="hair">
        <color rgb="FF000000"/>
      </right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/>
    </border>
    <border>
      <left/>
      <right/>
      <top/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/>
      <bottom style="hair">
        <color rgb="FF000000"/>
      </bottom>
    </border>
    <border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2" xfId="0" applyAlignment="1" applyFont="1" applyNumberFormat="1">
      <alignment shrinkToFit="0" vertical="bottom" wrapText="0"/>
    </xf>
    <xf borderId="0" fillId="0" fontId="1" numFmtId="2" xfId="0" applyFont="1" applyNumberFormat="1"/>
    <xf borderId="0" fillId="0" fontId="2" numFmtId="0" xfId="0" applyAlignment="1" applyFont="1">
      <alignment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0" numFmtId="10" xfId="0" applyAlignment="1" applyFont="1" applyNumberFormat="1">
      <alignment shrinkToFit="0" vertical="bottom" wrapText="0"/>
    </xf>
    <xf borderId="0" fillId="0" fontId="3" numFmtId="0" xfId="0" applyFont="1"/>
    <xf borderId="0" fillId="0" fontId="1" numFmtId="0" xfId="0" applyFont="1"/>
    <xf borderId="0" fillId="0" fontId="0" numFmtId="14" xfId="0" applyAlignment="1" applyFont="1" applyNumberFormat="1">
      <alignment shrinkToFit="0" vertical="bottom" wrapText="0"/>
    </xf>
    <xf borderId="0" fillId="0" fontId="1" numFmtId="0" xfId="0" applyAlignment="1" applyFont="1">
      <alignment readingOrder="0"/>
    </xf>
    <xf borderId="0" fillId="0" fontId="0" numFmtId="0" xfId="0" applyAlignment="1" applyFont="1">
      <alignment shrinkToFit="0" vertical="bottom" wrapText="1"/>
    </xf>
    <xf borderId="0" fillId="2" fontId="1" numFmtId="0" xfId="0" applyFill="1" applyFont="1"/>
    <xf borderId="0" fillId="0" fontId="0" numFmtId="1" xfId="0" applyAlignment="1" applyFont="1" applyNumberFormat="1">
      <alignment shrinkToFit="0" vertical="bottom" wrapText="0"/>
    </xf>
    <xf borderId="0" fillId="0" fontId="0" numFmtId="0" xfId="0" applyAlignment="1" applyFont="1">
      <alignment readingOrder="0" shrinkToFit="0" vertical="bottom" wrapText="1"/>
    </xf>
    <xf borderId="1" fillId="0" fontId="0" numFmtId="0" xfId="0" applyAlignment="1" applyBorder="1" applyFont="1">
      <alignment shrinkToFit="0" vertical="bottom" wrapText="0"/>
    </xf>
    <xf borderId="2" fillId="0" fontId="0" numFmtId="0" xfId="0" applyAlignment="1" applyBorder="1" applyFont="1">
      <alignment shrinkToFit="0" vertical="bottom" wrapText="0"/>
    </xf>
    <xf borderId="2" fillId="0" fontId="0" numFmtId="1" xfId="0" applyAlignment="1" applyBorder="1" applyFont="1" applyNumberFormat="1">
      <alignment shrinkToFit="0" vertical="bottom" wrapText="0"/>
    </xf>
    <xf borderId="3" fillId="0" fontId="0" numFmtId="0" xfId="0" applyAlignment="1" applyBorder="1" applyFont="1">
      <alignment shrinkToFit="0" vertical="bottom" wrapText="0"/>
    </xf>
    <xf borderId="4" fillId="0" fontId="0" numFmtId="0" xfId="0" applyAlignment="1" applyBorder="1" applyFont="1">
      <alignment shrinkToFit="0" vertical="bottom" wrapText="0"/>
    </xf>
    <xf borderId="5" fillId="0" fontId="0" numFmtId="0" xfId="0" applyAlignment="1" applyBorder="1" applyFont="1">
      <alignment shrinkToFit="0" vertical="bottom" wrapText="0"/>
    </xf>
    <xf borderId="6" fillId="2" fontId="0" numFmtId="0" xfId="0" applyAlignment="1" applyBorder="1" applyFont="1">
      <alignment shrinkToFit="0" vertical="bottom" wrapText="0"/>
    </xf>
    <xf borderId="7" fillId="2" fontId="0" numFmtId="0" xfId="0" applyAlignment="1" applyBorder="1" applyFont="1">
      <alignment shrinkToFit="0" vertical="bottom" wrapText="0"/>
    </xf>
    <xf borderId="0" fillId="3" fontId="1" numFmtId="0" xfId="0" applyFill="1" applyFont="1"/>
    <xf borderId="8" fillId="0" fontId="0" numFmtId="164" xfId="0" applyAlignment="1" applyBorder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9" fillId="0" fontId="0" numFmtId="0" xfId="0" applyAlignment="1" applyBorder="1" applyFont="1">
      <alignment shrinkToFit="0" vertical="bottom" wrapText="0"/>
    </xf>
    <xf borderId="10" fillId="3" fontId="0" numFmtId="164" xfId="0" applyAlignment="1" applyBorder="1" applyFont="1" applyNumberFormat="1">
      <alignment shrinkToFit="0" vertical="bottom" wrapText="0"/>
    </xf>
    <xf borderId="2" fillId="4" fontId="0" numFmtId="1" xfId="0" applyAlignment="1" applyBorder="1" applyFill="1" applyFont="1" applyNumberFormat="1">
      <alignment shrinkToFit="0" vertical="bottom" wrapText="0"/>
    </xf>
    <xf borderId="11" fillId="2" fontId="0" numFmtId="1" xfId="0" applyAlignment="1" applyBorder="1" applyFont="1" applyNumberFormat="1">
      <alignment shrinkToFit="0" vertical="bottom" wrapText="0"/>
    </xf>
    <xf borderId="12" fillId="2" fontId="0" numFmtId="1" xfId="0" applyAlignment="1" applyBorder="1" applyFont="1" applyNumberFormat="1">
      <alignment shrinkToFit="0" vertical="bottom" wrapText="0"/>
    </xf>
    <xf borderId="13" fillId="3" fontId="0" numFmtId="164" xfId="0" applyAlignment="1" applyBorder="1" applyFont="1" applyNumberFormat="1">
      <alignment shrinkToFit="0" vertical="bottom" wrapText="0"/>
    </xf>
    <xf borderId="0" fillId="0" fontId="0" numFmtId="165" xfId="0" applyAlignment="1" applyFont="1" applyNumberFormat="1">
      <alignment shrinkToFit="0" vertical="bottom" wrapText="0"/>
    </xf>
    <xf borderId="0" fillId="4" fontId="0" numFmtId="1" xfId="0" applyAlignment="1" applyFont="1" applyNumberFormat="1">
      <alignment shrinkToFit="0" vertical="bottom" wrapText="0"/>
    </xf>
    <xf borderId="14" fillId="2" fontId="0" numFmtId="1" xfId="0" applyAlignment="1" applyBorder="1" applyFont="1" applyNumberFormat="1">
      <alignment shrinkToFit="0" vertical="bottom" wrapText="0"/>
    </xf>
    <xf borderId="15" fillId="2" fontId="0" numFmtId="1" xfId="0" applyAlignment="1" applyBorder="1" applyFont="1" applyNumberFormat="1">
      <alignment shrinkToFit="0" vertical="bottom" wrapText="0"/>
    </xf>
    <xf borderId="16" fillId="3" fontId="0" numFmtId="164" xfId="0" applyAlignment="1" applyBorder="1" applyFont="1" applyNumberFormat="1">
      <alignment shrinkToFit="0" vertical="bottom" wrapText="0"/>
    </xf>
    <xf borderId="5" fillId="0" fontId="0" numFmtId="1" xfId="0" applyAlignment="1" applyBorder="1" applyFont="1" applyNumberFormat="1">
      <alignment shrinkToFit="0" vertical="bottom" wrapText="0"/>
    </xf>
    <xf borderId="5" fillId="4" fontId="0" numFmtId="1" xfId="0" applyAlignment="1" applyBorder="1" applyFont="1" applyNumberFormat="1">
      <alignment shrinkToFit="0" vertical="bottom" wrapText="0"/>
    </xf>
    <xf borderId="6" fillId="2" fontId="0" numFmtId="1" xfId="0" applyAlignment="1" applyBorder="1" applyFont="1" applyNumberFormat="1">
      <alignment shrinkToFit="0" vertical="bottom" wrapText="0"/>
    </xf>
    <xf borderId="7" fillId="2" fontId="0" numFmtId="1" xfId="0" applyAlignment="1" applyBorder="1" applyFont="1" applyNumberFormat="1">
      <alignment shrinkToFit="0" vertical="bottom" wrapText="0"/>
    </xf>
    <xf borderId="9" fillId="0" fontId="0" numFmtId="1" xfId="0" applyAlignment="1" applyBorder="1" applyFont="1" applyNumberFormat="1">
      <alignment shrinkToFit="0" vertical="bottom" wrapText="0"/>
    </xf>
    <xf borderId="4" fillId="0" fontId="0" numFmtId="164" xfId="0" applyAlignment="1" applyBorder="1" applyFont="1" applyNumberFormat="1">
      <alignment shrinkToFit="0" vertical="bottom" wrapText="0"/>
    </xf>
    <xf borderId="17" fillId="0" fontId="0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ashrae-meteo.info/index.php?lat=43.278&amp;lng=-70.922&amp;place=%27%27&amp;wmo=726056&amp;si_ip=SI&amp;ashrae_version=2017" TargetMode="External"/><Relationship Id="rId2" Type="http://schemas.openxmlformats.org/officeDocument/2006/relationships/hyperlink" Target="http://ashrae-meteo.info/index.php?lat=43.278&amp;lng=-70.922&amp;place=%27%27&amp;wmo=726056&amp;si_ip=SI&amp;ashrae_version=2017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reenbuildingadvisor.com/article/out-with-the-old-in-with-the-new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57"/>
    <col customWidth="1" min="2" max="9" width="8.29"/>
  </cols>
  <sheetData>
    <row r="1" ht="12.75" customHeight="1">
      <c r="A1" s="1"/>
    </row>
    <row r="2" ht="12.75" customHeight="1">
      <c r="A2" s="1"/>
    </row>
    <row r="3" ht="12.75" customHeight="1">
      <c r="A3" s="1"/>
      <c r="B3" s="1" t="s">
        <v>0</v>
      </c>
      <c r="C3" s="1" t="s">
        <v>1</v>
      </c>
      <c r="D3" s="1" t="s">
        <v>2</v>
      </c>
      <c r="E3" s="1" t="s">
        <v>3</v>
      </c>
    </row>
    <row r="4" ht="12.75" customHeight="1">
      <c r="A4" s="1" t="s">
        <v>4</v>
      </c>
      <c r="B4" s="1">
        <v>34.0</v>
      </c>
      <c r="C4" s="1">
        <v>29.0</v>
      </c>
      <c r="D4" s="1">
        <v>8.0</v>
      </c>
      <c r="E4" s="1">
        <f>B4*D4+C4*D4*2+(B4-B5)*D4</f>
        <v>802.72</v>
      </c>
      <c r="F4" s="1" t="s">
        <v>5</v>
      </c>
    </row>
    <row r="5" ht="12.75" customHeight="1">
      <c r="A5" s="1" t="s">
        <v>6</v>
      </c>
      <c r="B5" s="1">
        <v>25.66</v>
      </c>
      <c r="C5" s="1">
        <v>8.0</v>
      </c>
      <c r="D5" s="1">
        <v>8.0</v>
      </c>
      <c r="E5" s="1">
        <f>B5*D5+C5*2*D5</f>
        <v>333.28</v>
      </c>
      <c r="F5" s="1" t="s">
        <v>7</v>
      </c>
    </row>
    <row r="6" ht="12.75" customHeight="1">
      <c r="A6" s="1" t="s">
        <v>8</v>
      </c>
      <c r="B6" s="1">
        <v>34.0</v>
      </c>
      <c r="C6" s="1">
        <v>29.0</v>
      </c>
      <c r="D6" s="1">
        <v>7.5</v>
      </c>
      <c r="E6" s="1">
        <f t="shared" ref="E6:E7" si="1">B6*D6*2+C6*D6*2</f>
        <v>945</v>
      </c>
    </row>
    <row r="7" ht="12.75" customHeight="1">
      <c r="A7" s="1" t="s">
        <v>9</v>
      </c>
      <c r="B7" s="1">
        <v>34.0</v>
      </c>
      <c r="C7" s="1">
        <v>29.0</v>
      </c>
      <c r="D7" s="1">
        <f>10/12</f>
        <v>0.8333333333</v>
      </c>
      <c r="E7" s="1">
        <f t="shared" si="1"/>
        <v>105</v>
      </c>
    </row>
    <row r="8" ht="12.75" customHeight="1">
      <c r="A8" s="1"/>
    </row>
    <row r="9" ht="12.75" customHeight="1">
      <c r="A9" s="1" t="s">
        <v>10</v>
      </c>
      <c r="E9" s="1">
        <f>SUM(E4:E7)</f>
        <v>2186</v>
      </c>
    </row>
    <row r="10" ht="12.75" customHeight="1">
      <c r="A10" s="1" t="s">
        <v>11</v>
      </c>
      <c r="E10" s="2" t="str">
        <f>'Windows &amp; Doors'!E37</f>
        <v>#REF!</v>
      </c>
    </row>
    <row r="11" ht="12.75" customHeight="1">
      <c r="A11" s="1" t="s">
        <v>12</v>
      </c>
      <c r="E11" s="1">
        <v>1814.0</v>
      </c>
    </row>
    <row r="12" ht="12.75" customHeight="1">
      <c r="A12" s="1"/>
    </row>
    <row r="13" ht="12.75" customHeight="1">
      <c r="A13" s="1"/>
      <c r="I13">
        <f>B4+C4+C4+(B4-B5)</f>
        <v>100.34</v>
      </c>
    </row>
    <row r="14" ht="12.75" customHeight="1">
      <c r="A14" s="1"/>
      <c r="I14">
        <f>B4*2+C4*2</f>
        <v>126</v>
      </c>
    </row>
    <row r="15" ht="12.75" customHeight="1">
      <c r="A15" s="1"/>
    </row>
    <row r="16" ht="12.75" customHeight="1">
      <c r="A16" s="1"/>
    </row>
    <row r="17" ht="12.75" customHeight="1">
      <c r="A17" s="1" t="s">
        <v>13</v>
      </c>
      <c r="B17" s="1">
        <f>B6*C6</f>
        <v>986</v>
      </c>
    </row>
    <row r="18" ht="12.75" customHeight="1">
      <c r="A18" s="1" t="s">
        <v>14</v>
      </c>
      <c r="B18" s="1">
        <f>B4*C4+B5*C5</f>
        <v>1191.28</v>
      </c>
    </row>
    <row r="19" ht="12.75" customHeight="1">
      <c r="A19" s="1" t="s">
        <v>15</v>
      </c>
      <c r="B19" s="1">
        <f>B4*C4*2+B5*C5</f>
        <v>2177.28</v>
      </c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>
      <c r="A23" s="1"/>
    </row>
    <row r="24" ht="12.75" customHeight="1">
      <c r="A24" s="1"/>
      <c r="B24" t="s">
        <v>1</v>
      </c>
      <c r="C24" t="s">
        <v>0</v>
      </c>
      <c r="D24" t="s">
        <v>16</v>
      </c>
      <c r="E24" t="s">
        <v>17</v>
      </c>
    </row>
    <row r="25" ht="12.75" customHeight="1">
      <c r="A25" s="1" t="s">
        <v>18</v>
      </c>
      <c r="B25">
        <v>159.22</v>
      </c>
      <c r="C25">
        <v>153.0</v>
      </c>
      <c r="D25" s="2">
        <f t="shared" ref="D25:E25" si="2">B25/12</f>
        <v>13.26833333</v>
      </c>
      <c r="E25" s="2">
        <f t="shared" si="2"/>
        <v>12.75</v>
      </c>
    </row>
    <row r="26" ht="12.75" customHeight="1">
      <c r="A26" s="1" t="s">
        <v>19</v>
      </c>
      <c r="B26">
        <v>159.72</v>
      </c>
      <c r="C26">
        <v>160.22</v>
      </c>
      <c r="D26" s="2">
        <f t="shared" ref="D26:E26" si="3">B26/12</f>
        <v>13.31</v>
      </c>
      <c r="E26" s="2">
        <f t="shared" si="3"/>
        <v>13.35166667</v>
      </c>
    </row>
    <row r="27" ht="12.75" customHeight="1">
      <c r="A27" s="1" t="s">
        <v>20</v>
      </c>
      <c r="B27">
        <v>186.3</v>
      </c>
      <c r="C27">
        <v>138.65</v>
      </c>
      <c r="D27" s="2">
        <f t="shared" ref="D27:E27" si="4">B27/12</f>
        <v>15.525</v>
      </c>
      <c r="E27" s="2">
        <f t="shared" si="4"/>
        <v>11.55416667</v>
      </c>
    </row>
    <row r="28" ht="12.75" customHeight="1">
      <c r="A28" s="1" t="s">
        <v>21</v>
      </c>
      <c r="B28">
        <v>136.5</v>
      </c>
      <c r="C28">
        <v>141.0</v>
      </c>
      <c r="D28" s="2">
        <f t="shared" ref="D28:E28" si="5">B28/12</f>
        <v>11.375</v>
      </c>
      <c r="E28" s="2">
        <f t="shared" si="5"/>
        <v>11.75</v>
      </c>
    </row>
    <row r="29" ht="12.75" customHeight="1">
      <c r="A29" s="1" t="s">
        <v>22</v>
      </c>
      <c r="B29">
        <v>72.0</v>
      </c>
      <c r="C29">
        <f>168+72</f>
        <v>240</v>
      </c>
      <c r="D29" s="2">
        <f t="shared" ref="D29:E29" si="6">B29/12</f>
        <v>6</v>
      </c>
      <c r="E29" s="2">
        <f t="shared" si="6"/>
        <v>20</v>
      </c>
    </row>
    <row r="30" ht="12.75" customHeight="1">
      <c r="A30" s="1" t="s">
        <v>23</v>
      </c>
      <c r="B30">
        <v>58.0</v>
      </c>
      <c r="C30">
        <v>82.0</v>
      </c>
      <c r="D30" s="2">
        <f t="shared" ref="D30:E30" si="7">B30/12</f>
        <v>4.833333333</v>
      </c>
      <c r="E30" s="2">
        <f t="shared" si="7"/>
        <v>6.833333333</v>
      </c>
    </row>
    <row r="31" ht="12.75" customHeight="1">
      <c r="D31" s="2"/>
      <c r="E31" s="2"/>
    </row>
    <row r="32" ht="12.75" customHeight="1">
      <c r="D32" s="2"/>
      <c r="E32" s="2"/>
    </row>
    <row r="33" ht="12.75" customHeight="1">
      <c r="B33" t="s">
        <v>1</v>
      </c>
      <c r="C33" t="s">
        <v>0</v>
      </c>
      <c r="D33" s="2" t="s">
        <v>16</v>
      </c>
      <c r="E33" s="2" t="s">
        <v>17</v>
      </c>
    </row>
    <row r="34" ht="12.75" customHeight="1">
      <c r="A34" s="1" t="s">
        <v>24</v>
      </c>
      <c r="B34">
        <f>196+36</f>
        <v>232</v>
      </c>
      <c r="C34">
        <v>160.0</v>
      </c>
      <c r="D34" s="2">
        <f t="shared" ref="D34:E34" si="8">B34/12</f>
        <v>19.33333333</v>
      </c>
      <c r="E34" s="2">
        <f t="shared" si="8"/>
        <v>13.33333333</v>
      </c>
    </row>
    <row r="35" ht="12.75" customHeight="1">
      <c r="A35" s="1" t="s">
        <v>25</v>
      </c>
      <c r="B35">
        <v>166.0</v>
      </c>
      <c r="C35">
        <f>221+106</f>
        <v>327</v>
      </c>
      <c r="D35" s="2">
        <f t="shared" ref="D35:E35" si="9">B35/12</f>
        <v>13.83333333</v>
      </c>
      <c r="E35" s="2">
        <f t="shared" si="9"/>
        <v>27.25</v>
      </c>
      <c r="G35" s="3">
        <f>D35+D35+E35</f>
        <v>54.91666667</v>
      </c>
    </row>
    <row r="36" ht="12.75" customHeight="1">
      <c r="A36" s="1" t="s">
        <v>26</v>
      </c>
      <c r="B36">
        <v>165.0</v>
      </c>
      <c r="C36">
        <f>157+75</f>
        <v>232</v>
      </c>
      <c r="D36" s="2">
        <f t="shared" ref="D36:E36" si="10">B36/12</f>
        <v>13.75</v>
      </c>
      <c r="E36" s="2">
        <f t="shared" si="10"/>
        <v>19.33333333</v>
      </c>
    </row>
    <row r="37" ht="12.75" customHeight="1">
      <c r="A37" s="1" t="s">
        <v>27</v>
      </c>
      <c r="B37">
        <v>105.0</v>
      </c>
      <c r="C37">
        <v>119.0</v>
      </c>
      <c r="D37" s="2">
        <f t="shared" ref="D37:E37" si="11">B37/12</f>
        <v>8.75</v>
      </c>
      <c r="E37" s="2">
        <f t="shared" si="11"/>
        <v>9.916666667</v>
      </c>
    </row>
    <row r="38" ht="12.75" customHeight="1">
      <c r="A38" s="1" t="s">
        <v>28</v>
      </c>
      <c r="B38">
        <v>96.0</v>
      </c>
      <c r="C38">
        <v>99.0</v>
      </c>
      <c r="D38" s="2">
        <f t="shared" ref="D38:E38" si="12">B38/12</f>
        <v>8</v>
      </c>
      <c r="E38" s="2">
        <f t="shared" si="12"/>
        <v>8.25</v>
      </c>
    </row>
    <row r="39" ht="12.75" customHeight="1">
      <c r="A39" s="1" t="s">
        <v>23</v>
      </c>
      <c r="B39">
        <v>91.0</v>
      </c>
      <c r="C39">
        <v>62.0</v>
      </c>
      <c r="D39" s="2">
        <f t="shared" ref="D39:E39" si="13">B39/12</f>
        <v>7.583333333</v>
      </c>
      <c r="E39" s="2">
        <f t="shared" si="13"/>
        <v>5.166666667</v>
      </c>
    </row>
    <row r="40" ht="12.75" customHeight="1">
      <c r="A40" s="1"/>
    </row>
    <row r="41" ht="12.75" customHeight="1">
      <c r="A41" s="1"/>
    </row>
    <row r="42" ht="12.75" customHeight="1">
      <c r="A42" s="1"/>
    </row>
    <row r="43" ht="12.75" customHeight="1"/>
    <row r="44" ht="12.75" customHeight="1">
      <c r="A44" s="1"/>
    </row>
    <row r="45" ht="12.75" customHeight="1">
      <c r="A45" s="1"/>
    </row>
    <row r="46" ht="12.75" customHeight="1">
      <c r="A46" s="1"/>
    </row>
    <row r="47" ht="12.75" customHeight="1">
      <c r="A47" s="1"/>
    </row>
    <row r="48" ht="12.75" customHeight="1">
      <c r="A48" s="1"/>
    </row>
    <row r="49" ht="12.75" customHeight="1">
      <c r="A49" s="1"/>
    </row>
    <row r="50" ht="12.75" customHeight="1">
      <c r="A50" s="1"/>
    </row>
    <row r="51" ht="12.75" customHeight="1">
      <c r="A51" s="1"/>
    </row>
    <row r="52" ht="12.75" customHeight="1">
      <c r="A52" s="1"/>
    </row>
    <row r="53" ht="12.75" customHeight="1">
      <c r="A53" s="1"/>
    </row>
    <row r="54" ht="12.75" customHeight="1">
      <c r="A54" s="1"/>
    </row>
    <row r="55" ht="12.75" customHeight="1">
      <c r="A55" s="1"/>
    </row>
    <row r="56" ht="12.75" customHeight="1">
      <c r="A56" s="1"/>
    </row>
    <row r="57" ht="12.75" customHeight="1">
      <c r="A57" s="1"/>
    </row>
    <row r="58" ht="12.75" customHeight="1">
      <c r="A58" s="1"/>
    </row>
    <row r="59" ht="12.75" customHeight="1">
      <c r="A59" s="1"/>
    </row>
    <row r="60" ht="12.75" customHeight="1">
      <c r="A60" s="1"/>
    </row>
    <row r="61" ht="12.75" customHeight="1">
      <c r="A61" s="1"/>
    </row>
    <row r="62" ht="12.75" customHeight="1">
      <c r="A62" s="1"/>
    </row>
    <row r="63" ht="12.75" customHeight="1">
      <c r="A63" s="1"/>
    </row>
    <row r="64" ht="12.75" customHeight="1">
      <c r="A64" s="1"/>
    </row>
    <row r="65" ht="12.75" customHeight="1">
      <c r="A65" s="1"/>
    </row>
    <row r="66" ht="12.75" customHeight="1">
      <c r="A66" s="1"/>
    </row>
    <row r="67" ht="12.75" customHeight="1">
      <c r="A67" s="1"/>
    </row>
    <row r="68" ht="12.75" customHeight="1">
      <c r="A68" s="1"/>
    </row>
    <row r="69" ht="12.75" customHeight="1">
      <c r="A69" s="1"/>
    </row>
    <row r="70" ht="12.75" customHeight="1">
      <c r="A70" s="1"/>
    </row>
    <row r="71" ht="12.75" customHeight="1">
      <c r="A71" s="1"/>
    </row>
    <row r="72" ht="12.75" customHeight="1">
      <c r="A72" s="1"/>
    </row>
    <row r="73" ht="12.75" customHeight="1">
      <c r="A73" s="1"/>
    </row>
    <row r="74" ht="12.75" customHeight="1">
      <c r="A74" s="1"/>
    </row>
    <row r="75" ht="12.75" customHeight="1">
      <c r="A75" s="1"/>
    </row>
    <row r="76" ht="12.75" customHeight="1">
      <c r="A76" s="1"/>
    </row>
    <row r="77" ht="12.75" customHeight="1">
      <c r="A77" s="1"/>
    </row>
    <row r="78" ht="12.75" customHeight="1">
      <c r="A78" s="1"/>
    </row>
    <row r="79" ht="12.75" customHeight="1">
      <c r="A79" s="1"/>
    </row>
    <row r="80" ht="12.75" customHeight="1">
      <c r="A80" s="1"/>
    </row>
    <row r="81" ht="12.75" customHeight="1">
      <c r="A81" s="1"/>
    </row>
    <row r="82" ht="12.75" customHeight="1">
      <c r="A82" s="1"/>
    </row>
    <row r="83" ht="12.75" customHeight="1">
      <c r="A83" s="1"/>
    </row>
    <row r="84" ht="12.75" customHeight="1">
      <c r="A84" s="1"/>
    </row>
    <row r="85" ht="12.75" customHeight="1">
      <c r="A85" s="1"/>
    </row>
    <row r="86" ht="12.75" customHeight="1">
      <c r="A86" s="1"/>
    </row>
    <row r="87" ht="12.75" customHeight="1">
      <c r="A87" s="1"/>
    </row>
    <row r="88" ht="12.75" customHeight="1">
      <c r="A88" s="1"/>
    </row>
    <row r="89" ht="12.75" customHeight="1">
      <c r="A89" s="1"/>
    </row>
    <row r="90" ht="12.75" customHeight="1">
      <c r="A90" s="1"/>
    </row>
    <row r="91" ht="12.75" customHeight="1">
      <c r="A91" s="1"/>
    </row>
    <row r="92" ht="12.75" customHeight="1">
      <c r="A92" s="1"/>
    </row>
    <row r="93" ht="12.75" customHeight="1">
      <c r="A93" s="1"/>
    </row>
    <row r="94" ht="12.75" customHeight="1">
      <c r="A94" s="1"/>
    </row>
    <row r="95" ht="12.75" customHeight="1">
      <c r="A95" s="1"/>
    </row>
    <row r="96" ht="12.75" customHeight="1">
      <c r="A96" s="1"/>
    </row>
    <row r="97" ht="12.75" customHeight="1">
      <c r="A97" s="1"/>
    </row>
    <row r="98" ht="12.75" customHeight="1">
      <c r="A98" s="1"/>
    </row>
    <row r="99" ht="12.75" customHeight="1">
      <c r="A99" s="1"/>
    </row>
    <row r="100" ht="12.75" customHeight="1">
      <c r="A100" s="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29"/>
  </cols>
  <sheetData>
    <row r="1" ht="12.75" customHeight="1">
      <c r="A1" s="4" t="s">
        <v>29</v>
      </c>
    </row>
    <row r="2" ht="12.75" customHeight="1">
      <c r="A2" s="5" t="s">
        <v>30</v>
      </c>
    </row>
    <row r="3" ht="12.75" customHeight="1"/>
    <row r="4" ht="12.75" customHeight="1">
      <c r="A4" s="1" t="s">
        <v>31</v>
      </c>
    </row>
    <row r="5" ht="12.75" customHeight="1">
      <c r="A5" t="s">
        <v>32</v>
      </c>
      <c r="B5" t="s">
        <v>33</v>
      </c>
      <c r="C5" t="s">
        <v>34</v>
      </c>
    </row>
    <row r="6" ht="12.75" customHeight="1">
      <c r="A6" s="6">
        <v>0.99</v>
      </c>
      <c r="B6">
        <v>-14.5</v>
      </c>
      <c r="C6">
        <v>5.9</v>
      </c>
    </row>
    <row r="7" ht="12.75" customHeight="1">
      <c r="A7" s="6">
        <v>0.996</v>
      </c>
      <c r="B7">
        <v>-17.5</v>
      </c>
      <c r="C7">
        <v>0.5</v>
      </c>
    </row>
    <row r="8" ht="12.75" customHeight="1"/>
    <row r="9" ht="12.75" customHeight="1">
      <c r="A9" t="s">
        <v>35</v>
      </c>
    </row>
    <row r="10" ht="12.75" customHeight="1">
      <c r="A10" s="7" t="s">
        <v>36</v>
      </c>
    </row>
    <row r="11" ht="12.75" customHeight="1"/>
    <row r="12" ht="12.75" customHeight="1">
      <c r="A12" t="s">
        <v>32</v>
      </c>
      <c r="B12" t="s">
        <v>33</v>
      </c>
      <c r="C12" t="s">
        <v>34</v>
      </c>
    </row>
    <row r="13" ht="12.75" customHeight="1">
      <c r="A13" s="6">
        <v>0.99</v>
      </c>
      <c r="B13">
        <v>-13.5</v>
      </c>
      <c r="C13">
        <v>7.7</v>
      </c>
    </row>
    <row r="14" ht="12.75" customHeight="1">
      <c r="A14" s="6">
        <v>0.996</v>
      </c>
      <c r="B14">
        <v>-16.3</v>
      </c>
      <c r="C14">
        <v>2.66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A1"/>
    <hyperlink r:id="rId2" ref="A10"/>
  </hyperlinks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86"/>
    <col customWidth="1" min="2" max="2" width="8.29"/>
    <col customWidth="1" min="3" max="3" width="11.14"/>
    <col customWidth="1" min="4" max="4" width="12.0"/>
    <col customWidth="1" min="5" max="7" width="8.29"/>
    <col customWidth="1" min="8" max="8" width="14.57"/>
    <col customWidth="1" min="9" max="9" width="15.71"/>
    <col customWidth="1" min="10" max="10" width="11.57"/>
    <col customWidth="1" min="11" max="12" width="8.29"/>
    <col customWidth="1" min="13" max="13" width="16.0"/>
    <col customWidth="1" min="14" max="18" width="8.29"/>
  </cols>
  <sheetData>
    <row r="1" ht="12.75" customHeight="1">
      <c r="A1" s="7" t="s">
        <v>75</v>
      </c>
      <c r="J1" s="13"/>
    </row>
    <row r="2" ht="12.75" customHeight="1">
      <c r="J2" s="13"/>
    </row>
    <row r="3" ht="12.75" customHeight="1">
      <c r="A3" t="s">
        <v>81</v>
      </c>
      <c r="J3" s="13"/>
    </row>
    <row r="4" ht="12.75" customHeight="1">
      <c r="A4" t="s">
        <v>83</v>
      </c>
      <c r="B4" t="s">
        <v>84</v>
      </c>
      <c r="J4" s="13"/>
    </row>
    <row r="5" ht="12.75" customHeight="1">
      <c r="A5">
        <v>151.0</v>
      </c>
      <c r="B5">
        <v>131.0</v>
      </c>
      <c r="C5">
        <f>B5/A5</f>
        <v>0.8675496689</v>
      </c>
      <c r="J5" s="13"/>
    </row>
    <row r="6" ht="12.75" customHeight="1">
      <c r="J6" s="13"/>
    </row>
    <row r="7" ht="12.75" customHeight="1">
      <c r="A7" t="s">
        <v>87</v>
      </c>
      <c r="J7" s="13"/>
    </row>
    <row r="8" ht="12.75" customHeight="1">
      <c r="A8">
        <v>1.25</v>
      </c>
      <c r="B8">
        <f>A8*138500</f>
        <v>173125</v>
      </c>
      <c r="C8">
        <f>(A5*1000)/B8</f>
        <v>0.8722021661</v>
      </c>
      <c r="J8" s="13"/>
    </row>
    <row r="9" ht="12.75" customHeight="1">
      <c r="J9" s="13"/>
    </row>
    <row r="10" ht="12.75" customHeight="1">
      <c r="J10" s="13"/>
      <c r="M10" t="s">
        <v>88</v>
      </c>
      <c r="O10" t="s">
        <v>89</v>
      </c>
    </row>
    <row r="11" ht="12.75" customHeight="1">
      <c r="A11" t="s">
        <v>90</v>
      </c>
      <c r="B11">
        <v>0.86</v>
      </c>
      <c r="M11" s="1" t="s">
        <v>91</v>
      </c>
      <c r="N11">
        <v>68583.0</v>
      </c>
      <c r="O11">
        <f t="shared" ref="O11:O12" si="1">N11*1.4</f>
        <v>96016.2</v>
      </c>
    </row>
    <row r="12" ht="12.75" customHeight="1">
      <c r="J12" s="13"/>
      <c r="M12" s="1" t="s">
        <v>92</v>
      </c>
      <c r="N12">
        <v>54736.0</v>
      </c>
      <c r="O12">
        <f t="shared" si="1"/>
        <v>76630.4</v>
      </c>
    </row>
    <row r="13" ht="12.75" customHeight="1">
      <c r="A13" t="s">
        <v>93</v>
      </c>
      <c r="B13">
        <f>'Design Temperature'!C7</f>
        <v>0.5</v>
      </c>
      <c r="C13" s="6">
        <v>0.996</v>
      </c>
    </row>
    <row r="14" ht="12.75" customHeight="1">
      <c r="A14" t="s">
        <v>94</v>
      </c>
      <c r="B14">
        <f>138500</f>
        <v>138500</v>
      </c>
    </row>
    <row r="15" ht="12.75" customHeight="1"/>
    <row r="16" ht="12.75" customHeight="1">
      <c r="A16" s="15"/>
      <c r="B16" s="16"/>
      <c r="C16" s="16"/>
      <c r="D16" s="16"/>
      <c r="E16" s="16" t="s">
        <v>96</v>
      </c>
      <c r="F16" s="16"/>
      <c r="G16" s="16"/>
      <c r="H16" s="16"/>
      <c r="I16" s="16"/>
      <c r="J16" s="16" t="s">
        <v>97</v>
      </c>
      <c r="K16" s="17"/>
      <c r="L16" s="16"/>
      <c r="M16" s="18"/>
    </row>
    <row r="17" ht="12.75" customHeight="1">
      <c r="A17" s="19" t="s">
        <v>53</v>
      </c>
      <c r="B17" s="20" t="s">
        <v>99</v>
      </c>
      <c r="C17" s="20" t="s">
        <v>100</v>
      </c>
      <c r="D17" s="20" t="s">
        <v>101</v>
      </c>
      <c r="E17" s="20" t="s">
        <v>102</v>
      </c>
      <c r="F17" s="20" t="s">
        <v>103</v>
      </c>
      <c r="G17" s="20" t="s">
        <v>104</v>
      </c>
      <c r="H17" s="20" t="s">
        <v>105</v>
      </c>
      <c r="I17" s="21" t="s">
        <v>106</v>
      </c>
      <c r="J17" s="20" t="s">
        <v>103</v>
      </c>
      <c r="K17" s="20" t="s">
        <v>104</v>
      </c>
      <c r="L17" s="20" t="s">
        <v>105</v>
      </c>
      <c r="M17" s="22" t="s">
        <v>106</v>
      </c>
    </row>
    <row r="18" ht="12.75" customHeight="1">
      <c r="A18" s="24">
        <v>42693.0</v>
      </c>
      <c r="B18" s="25"/>
      <c r="C18" s="13"/>
      <c r="D18" s="13"/>
      <c r="E18" s="1"/>
      <c r="F18" s="1"/>
      <c r="G18" s="1"/>
      <c r="H18" s="1"/>
      <c r="I18" s="1"/>
      <c r="J18" s="1"/>
      <c r="K18" s="1"/>
      <c r="M18" s="26"/>
    </row>
    <row r="19" ht="12.75" customHeight="1">
      <c r="A19" s="27">
        <v>42728.0</v>
      </c>
      <c r="B19" s="16">
        <v>157.2</v>
      </c>
      <c r="C19" s="17">
        <f t="shared" ref="C19:C34" si="2">B19*$B$14</f>
        <v>21772200</v>
      </c>
      <c r="D19" s="17">
        <f t="shared" ref="D19:D34" si="3">C19*$B$11</f>
        <v>18724092</v>
      </c>
      <c r="E19" s="16">
        <f>SUMIFS('Degree Days early 2019'!$B$8:$B$1111, 'Degree Days early 2019'!$A$8:$A$1111, CONCAT("&gt;",DATE(YEAR($A18),MONTH($A18),DAY($A18))), 'Degree Days early 2019'!$A$8:$A$1111, CONCAT("&lt;=",DATE(YEAR($A19),MONTH($A19),DAY($A19))))</f>
        <v>1213.7</v>
      </c>
      <c r="F19" s="17">
        <f t="shared" ref="F19:F34" si="4">C19/E19</f>
        <v>17938.69984</v>
      </c>
      <c r="G19" s="17">
        <f t="shared" ref="G19:G34" si="5">F19/24</f>
        <v>747.4458268</v>
      </c>
      <c r="H19" s="28">
        <f t="shared" ref="H19:H34" si="6">(65-$B$13)*G19</f>
        <v>48210.25583</v>
      </c>
      <c r="I19" s="29">
        <f t="shared" ref="I19:I34" si="7">H19*1.4</f>
        <v>67494.35816</v>
      </c>
      <c r="J19" s="17">
        <f t="shared" ref="J19:J34" si="8">D19/E19</f>
        <v>15427.28187</v>
      </c>
      <c r="K19" s="17">
        <f t="shared" ref="K19:K34" si="9">J19/24</f>
        <v>642.8034111</v>
      </c>
      <c r="L19" s="17">
        <f t="shared" ref="L19:L34" si="10">(65-$B$13)*K19</f>
        <v>41460.82001</v>
      </c>
      <c r="M19" s="30">
        <f t="shared" ref="M19:M34" si="11">L19*1.4</f>
        <v>58045.14802</v>
      </c>
      <c r="N19" s="1"/>
      <c r="Q19" s="6"/>
    </row>
    <row r="20" ht="12.75" customHeight="1">
      <c r="A20" s="31">
        <v>42760.0</v>
      </c>
      <c r="B20" s="32">
        <f>361.98/2.349</f>
        <v>154.0996169</v>
      </c>
      <c r="C20" s="13">
        <f t="shared" si="2"/>
        <v>21342796.93</v>
      </c>
      <c r="D20" s="13">
        <f t="shared" si="3"/>
        <v>18354805.36</v>
      </c>
      <c r="E20">
        <f>SUMIFS('Degree Days early 2019'!$B$8:$B$1111, 'Degree Days early 2019'!$A$8:$A$1111, CONCAT("&gt;",DATE(YEAR($A19),MONTH($A19),DAY($A19))), 'Degree Days early 2019'!$A$8:$A$1111, CONCAT("&lt;=",DATE(YEAR($A20),MONTH($A20),DAY($A20))))</f>
        <v>1122.7</v>
      </c>
      <c r="F20" s="13">
        <f t="shared" si="4"/>
        <v>19010.24043</v>
      </c>
      <c r="G20" s="13">
        <f t="shared" si="5"/>
        <v>792.0933514</v>
      </c>
      <c r="H20" s="33">
        <f t="shared" si="6"/>
        <v>51090.02117</v>
      </c>
      <c r="I20" s="34">
        <f t="shared" si="7"/>
        <v>71526.02963</v>
      </c>
      <c r="J20" s="13">
        <f t="shared" si="8"/>
        <v>16348.80677</v>
      </c>
      <c r="K20" s="13">
        <f t="shared" si="9"/>
        <v>681.2002822</v>
      </c>
      <c r="L20" s="13">
        <f t="shared" si="10"/>
        <v>43937.4182</v>
      </c>
      <c r="M20" s="35">
        <f t="shared" si="11"/>
        <v>61512.38548</v>
      </c>
      <c r="N20" s="1"/>
    </row>
    <row r="21" ht="12.75" customHeight="1">
      <c r="A21" s="36">
        <v>42788.0</v>
      </c>
      <c r="B21" s="20">
        <v>135.2</v>
      </c>
      <c r="C21" s="37">
        <f t="shared" si="2"/>
        <v>18725200</v>
      </c>
      <c r="D21" s="37">
        <f t="shared" si="3"/>
        <v>16103672</v>
      </c>
      <c r="E21" s="20">
        <f>SUMIFS('Degree Days early 2019'!$B$8:$B$1111, 'Degree Days early 2019'!$A$8:$A$1111, CONCAT("&gt;",DATE(YEAR($A20),MONTH($A20),DAY($A20))), 'Degree Days early 2019'!$A$8:$A$1111, CONCAT("&lt;=",DATE(YEAR($A21),MONTH($A21),DAY($A21))))</f>
        <v>1033.9</v>
      </c>
      <c r="F21" s="37">
        <f t="shared" si="4"/>
        <v>18111.22933</v>
      </c>
      <c r="G21" s="37">
        <f t="shared" si="5"/>
        <v>754.6345552</v>
      </c>
      <c r="H21" s="38">
        <f t="shared" si="6"/>
        <v>48673.92881</v>
      </c>
      <c r="I21" s="39">
        <f t="shared" si="7"/>
        <v>68143.50034</v>
      </c>
      <c r="J21" s="37">
        <f t="shared" si="8"/>
        <v>15575.65722</v>
      </c>
      <c r="K21" s="37">
        <f t="shared" si="9"/>
        <v>648.9857175</v>
      </c>
      <c r="L21" s="37">
        <f t="shared" si="10"/>
        <v>41859.57878</v>
      </c>
      <c r="M21" s="40">
        <f t="shared" si="11"/>
        <v>58603.41029</v>
      </c>
      <c r="N21" s="1"/>
    </row>
    <row r="22" ht="12.75" customHeight="1">
      <c r="A22" s="24">
        <v>42823.0</v>
      </c>
      <c r="B22" s="1">
        <v>151.8</v>
      </c>
      <c r="C22" s="13">
        <f t="shared" si="2"/>
        <v>21024300</v>
      </c>
      <c r="D22" s="13">
        <f t="shared" si="3"/>
        <v>18080898</v>
      </c>
      <c r="E22" s="1">
        <f>SUMIFS('Degree Days early 2019'!$B$8:$B$1111, 'Degree Days early 2019'!$A$8:$A$1111, CONCAT("&gt;",DATE(YEAR($A21),MONTH($A21),DAY($A21))), 'Degree Days early 2019'!$A$8:$A$1111, CONCAT("&lt;=",DATE(YEAR($A22),MONTH($A22),DAY($A22))))</f>
        <v>1165.4</v>
      </c>
      <c r="F22" s="13">
        <f t="shared" si="4"/>
        <v>18040.41531</v>
      </c>
      <c r="G22" s="13">
        <f t="shared" si="5"/>
        <v>751.6839712</v>
      </c>
      <c r="H22" s="13">
        <f t="shared" si="6"/>
        <v>48483.61614</v>
      </c>
      <c r="I22" s="13">
        <f t="shared" si="7"/>
        <v>67877.0626</v>
      </c>
      <c r="J22" s="13">
        <f t="shared" si="8"/>
        <v>15514.75716</v>
      </c>
      <c r="K22" s="13">
        <f t="shared" si="9"/>
        <v>646.4482152</v>
      </c>
      <c r="L22" s="13">
        <f t="shared" si="10"/>
        <v>41695.90988</v>
      </c>
      <c r="M22" s="41">
        <f t="shared" si="11"/>
        <v>58374.27383</v>
      </c>
    </row>
    <row r="23" ht="12.75" customHeight="1">
      <c r="A23" s="24">
        <v>42886.0</v>
      </c>
      <c r="B23" s="25">
        <v>126.1</v>
      </c>
      <c r="C23" s="13">
        <f t="shared" si="2"/>
        <v>17464850</v>
      </c>
      <c r="D23" s="13">
        <f t="shared" si="3"/>
        <v>15019771</v>
      </c>
      <c r="E23" s="1">
        <f>SUMIFS('Degree Days early 2019'!$B$8:$B$1111, 'Degree Days early 2019'!$A$8:$A$1111, CONCAT("&gt;",DATE(YEAR($A22),MONTH($A22),DAY($A22))), 'Degree Days early 2019'!$A$8:$A$1111, CONCAT("&lt;=",DATE(YEAR($A23),MONTH($A23),DAY($A23))))</f>
        <v>947.4</v>
      </c>
      <c r="F23" s="13">
        <f t="shared" si="4"/>
        <v>18434.50496</v>
      </c>
      <c r="G23" s="13">
        <f t="shared" si="5"/>
        <v>768.1043734</v>
      </c>
      <c r="H23" s="13">
        <f t="shared" si="6"/>
        <v>49542.73208</v>
      </c>
      <c r="I23" s="13">
        <f t="shared" si="7"/>
        <v>69359.82492</v>
      </c>
      <c r="J23" s="13">
        <f t="shared" si="8"/>
        <v>15853.67427</v>
      </c>
      <c r="K23" s="13">
        <f t="shared" si="9"/>
        <v>660.5697611</v>
      </c>
      <c r="L23" s="13">
        <f t="shared" si="10"/>
        <v>42606.74959</v>
      </c>
      <c r="M23" s="41">
        <f t="shared" si="11"/>
        <v>59649.44943</v>
      </c>
    </row>
    <row r="24" ht="12.75" customHeight="1">
      <c r="A24" s="24">
        <v>43052.0</v>
      </c>
      <c r="B24" s="25">
        <v>154.2</v>
      </c>
      <c r="C24" s="13">
        <f t="shared" si="2"/>
        <v>21356700</v>
      </c>
      <c r="D24" s="13">
        <f t="shared" si="3"/>
        <v>18366762</v>
      </c>
      <c r="E24" s="1">
        <f>SUMIFS('Degree Days early 2019'!$B$8:$B$1111, 'Degree Days early 2019'!$A$8:$A$1111, CONCAT("&gt;",DATE(YEAR($A23),MONTH($A23),DAY($A23))), 'Degree Days early 2019'!$A$8:$A$1111, CONCAT("&lt;=",DATE(YEAR($A24),MONTH($A24),DAY($A24))))</f>
        <v>934.6</v>
      </c>
      <c r="F24" s="13">
        <f t="shared" si="4"/>
        <v>22851.16627</v>
      </c>
      <c r="G24" s="13">
        <f t="shared" si="5"/>
        <v>952.1319281</v>
      </c>
      <c r="H24" s="13">
        <f t="shared" si="6"/>
        <v>61412.50936</v>
      </c>
      <c r="I24" s="13">
        <f t="shared" si="7"/>
        <v>85977.51311</v>
      </c>
      <c r="J24" s="13">
        <f t="shared" si="8"/>
        <v>19652.003</v>
      </c>
      <c r="K24" s="13">
        <f t="shared" si="9"/>
        <v>818.8334582</v>
      </c>
      <c r="L24" s="13">
        <f t="shared" si="10"/>
        <v>52814.75805</v>
      </c>
      <c r="M24" s="41">
        <f t="shared" si="11"/>
        <v>73940.66127</v>
      </c>
    </row>
    <row r="25" ht="12.75" customHeight="1">
      <c r="A25" s="27">
        <v>43087.0</v>
      </c>
      <c r="B25" s="16">
        <v>136.9</v>
      </c>
      <c r="C25" s="17">
        <f t="shared" si="2"/>
        <v>18960650</v>
      </c>
      <c r="D25" s="17">
        <f t="shared" si="3"/>
        <v>16306159</v>
      </c>
      <c r="E25" s="16">
        <f>SUMIFS('Degree Days early 2019'!$B$8:$B$1111, 'Degree Days early 2019'!$A$8:$A$1111, CONCAT("&gt;",DATE(YEAR($A24),MONTH($A24),DAY($A24))), 'Degree Days early 2019'!$A$8:$A$1111, CONCAT("&lt;=",DATE(YEAR($A25),MONTH($A25),DAY($A25))))</f>
        <v>1138.5</v>
      </c>
      <c r="F25" s="17">
        <f t="shared" si="4"/>
        <v>16654.06236</v>
      </c>
      <c r="G25" s="17">
        <f t="shared" si="5"/>
        <v>693.9192651</v>
      </c>
      <c r="H25" s="17">
        <f t="shared" si="6"/>
        <v>44757.7926</v>
      </c>
      <c r="I25" s="29">
        <f t="shared" si="7"/>
        <v>62660.90964</v>
      </c>
      <c r="J25" s="17">
        <f t="shared" si="8"/>
        <v>14322.49363</v>
      </c>
      <c r="K25" s="17">
        <f t="shared" si="9"/>
        <v>596.770568</v>
      </c>
      <c r="L25" s="17">
        <f t="shared" si="10"/>
        <v>38491.70164</v>
      </c>
      <c r="M25" s="30">
        <f t="shared" si="11"/>
        <v>53888.38229</v>
      </c>
      <c r="N25" s="1"/>
    </row>
    <row r="26" ht="12.75" customHeight="1">
      <c r="A26" s="31">
        <v>43112.0</v>
      </c>
      <c r="B26" s="1">
        <v>146.8</v>
      </c>
      <c r="C26" s="13">
        <f t="shared" si="2"/>
        <v>20331800</v>
      </c>
      <c r="D26" s="13">
        <f t="shared" si="3"/>
        <v>17485348</v>
      </c>
      <c r="E26">
        <f>SUMIFS('Degree Days early 2019'!$B$8:$B$1111, 'Degree Days early 2019'!$A$8:$A$1111, CONCAT("&gt;",DATE(YEAR($A25),MONTH($A25),DAY($A25))), 'Degree Days early 2019'!$A$8:$A$1111, CONCAT("&lt;=",DATE(YEAR($A26),MONTH($A26),DAY($A26))))</f>
        <v>1178.1</v>
      </c>
      <c r="F26" s="13">
        <f t="shared" si="4"/>
        <v>17258.12749</v>
      </c>
      <c r="G26" s="13">
        <f t="shared" si="5"/>
        <v>719.0886456</v>
      </c>
      <c r="H26" s="13">
        <f t="shared" si="6"/>
        <v>46381.21764</v>
      </c>
      <c r="I26" s="34">
        <f t="shared" si="7"/>
        <v>64933.70469</v>
      </c>
      <c r="J26" s="13">
        <f t="shared" si="8"/>
        <v>14841.98964</v>
      </c>
      <c r="K26" s="13">
        <f t="shared" si="9"/>
        <v>618.4162352</v>
      </c>
      <c r="L26" s="13">
        <f t="shared" si="10"/>
        <v>39887.84717</v>
      </c>
      <c r="M26" s="35">
        <f t="shared" si="11"/>
        <v>55842.98604</v>
      </c>
      <c r="N26" s="1"/>
    </row>
    <row r="27" ht="12.75" customHeight="1">
      <c r="A27" s="36">
        <v>43143.0</v>
      </c>
      <c r="B27" s="20">
        <v>154.7</v>
      </c>
      <c r="C27" s="37">
        <f t="shared" si="2"/>
        <v>21425950</v>
      </c>
      <c r="D27" s="37">
        <f t="shared" si="3"/>
        <v>18426317</v>
      </c>
      <c r="E27" s="20">
        <f>SUMIFS('Degree Days early 2019'!$B$8:$B$1111, 'Degree Days early 2019'!$A$8:$A$1111, CONCAT("&gt;",DATE(YEAR($A26),MONTH($A26),DAY($A26))), 'Degree Days early 2019'!$A$8:$A$1111, CONCAT("&lt;=",DATE(YEAR($A27),MONTH($A27),DAY($A27))))</f>
        <v>1180.6</v>
      </c>
      <c r="F27" s="37">
        <f t="shared" si="4"/>
        <v>18148.35677</v>
      </c>
      <c r="G27" s="37">
        <f t="shared" si="5"/>
        <v>756.181532</v>
      </c>
      <c r="H27" s="37">
        <f t="shared" si="6"/>
        <v>48773.70881</v>
      </c>
      <c r="I27" s="39">
        <f t="shared" si="7"/>
        <v>68283.19234</v>
      </c>
      <c r="J27" s="37">
        <f t="shared" si="8"/>
        <v>15607.58682</v>
      </c>
      <c r="K27" s="37">
        <f t="shared" si="9"/>
        <v>650.3161175</v>
      </c>
      <c r="L27" s="37">
        <f t="shared" si="10"/>
        <v>41945.38958</v>
      </c>
      <c r="M27" s="40">
        <f t="shared" si="11"/>
        <v>58723.54541</v>
      </c>
      <c r="N27" s="1"/>
    </row>
    <row r="28" ht="12.75" customHeight="1">
      <c r="A28" s="24">
        <v>43180.0</v>
      </c>
      <c r="B28" s="1">
        <v>138.2</v>
      </c>
      <c r="C28" s="13">
        <f t="shared" si="2"/>
        <v>19140700</v>
      </c>
      <c r="D28" s="13">
        <f t="shared" si="3"/>
        <v>16461002</v>
      </c>
      <c r="E28" s="1">
        <f>SUMIFS('Degree Days early 2019'!$B$8:$B$1111, 'Degree Days early 2019'!$A$8:$A$1111, CONCAT("&gt;",DATE(YEAR($A27),MONTH($A27),DAY($A27))), 'Degree Days early 2019'!$A$8:$A$1111, CONCAT("&lt;=",DATE(YEAR($A28),MONTH($A28),DAY($A28))))</f>
        <v>1141</v>
      </c>
      <c r="F28" s="13">
        <f t="shared" si="4"/>
        <v>16775.37248</v>
      </c>
      <c r="G28" s="13">
        <f t="shared" si="5"/>
        <v>698.9738533</v>
      </c>
      <c r="H28" s="13">
        <f t="shared" si="6"/>
        <v>45083.81354</v>
      </c>
      <c r="I28" s="13">
        <f t="shared" si="7"/>
        <v>63117.33896</v>
      </c>
      <c r="J28" s="13">
        <f t="shared" si="8"/>
        <v>14426.82033</v>
      </c>
      <c r="K28" s="13">
        <f t="shared" si="9"/>
        <v>601.1175139</v>
      </c>
      <c r="L28" s="13">
        <f t="shared" si="10"/>
        <v>38772.07965</v>
      </c>
      <c r="M28" s="41">
        <f t="shared" si="11"/>
        <v>54280.9115</v>
      </c>
    </row>
    <row r="29" ht="12.75" customHeight="1">
      <c r="A29" s="24">
        <v>43227.0</v>
      </c>
      <c r="B29" s="25">
        <v>121.6</v>
      </c>
      <c r="C29" s="13">
        <f t="shared" si="2"/>
        <v>16841600</v>
      </c>
      <c r="D29" s="13">
        <f t="shared" si="3"/>
        <v>14483776</v>
      </c>
      <c r="E29" s="1">
        <f>SUMIFS('Degree Days early 2019'!$B$8:$B$1111, 'Degree Days early 2019'!$A$8:$A$1111, CONCAT("&gt;",DATE(YEAR($A28),MONTH($A28),DAY($A28))), 'Degree Days early 2019'!$A$8:$A$1111, CONCAT("&lt;=",DATE(YEAR($A29),MONTH($A29),DAY($A29))))</f>
        <v>998.6</v>
      </c>
      <c r="F29" s="13">
        <f t="shared" si="4"/>
        <v>16865.2113</v>
      </c>
      <c r="G29" s="13">
        <f t="shared" si="5"/>
        <v>702.7171373</v>
      </c>
      <c r="H29" s="13">
        <f t="shared" si="6"/>
        <v>45325.25536</v>
      </c>
      <c r="I29" s="13">
        <f t="shared" si="7"/>
        <v>63455.3575</v>
      </c>
      <c r="J29" s="13">
        <f t="shared" si="8"/>
        <v>14504.08171</v>
      </c>
      <c r="K29" s="13">
        <f t="shared" si="9"/>
        <v>604.3367381</v>
      </c>
      <c r="L29" s="13">
        <f t="shared" si="10"/>
        <v>38979.71961</v>
      </c>
      <c r="M29" s="41">
        <f t="shared" si="11"/>
        <v>54571.60745</v>
      </c>
    </row>
    <row r="30" ht="12.75" customHeight="1">
      <c r="A30" s="24">
        <v>43397.0</v>
      </c>
      <c r="B30" s="1">
        <v>144.7</v>
      </c>
      <c r="C30" s="13">
        <f t="shared" si="2"/>
        <v>20040950</v>
      </c>
      <c r="D30" s="13">
        <f t="shared" si="3"/>
        <v>17235217</v>
      </c>
      <c r="E30" s="1">
        <f>SUMIFS('Degree Days early 2019'!$B$8:$B$1111, 'Degree Days early 2019'!$A$8:$A$1111, CONCAT("&gt;",DATE(YEAR($A29),MONTH($A29),DAY($A29))), 'Degree Days early 2019'!$A$8:$A$1111, CONCAT("&lt;=",DATE(YEAR($A30),MONTH($A30),DAY($A30))))</f>
        <v>895.2</v>
      </c>
      <c r="F30" s="13">
        <f t="shared" si="4"/>
        <v>22387.1202</v>
      </c>
      <c r="G30" s="13">
        <f t="shared" si="5"/>
        <v>932.7966749</v>
      </c>
      <c r="H30" s="13">
        <f t="shared" si="6"/>
        <v>60165.38553</v>
      </c>
      <c r="I30" s="13">
        <f t="shared" si="7"/>
        <v>84231.53974</v>
      </c>
      <c r="J30" s="13">
        <f t="shared" si="8"/>
        <v>19252.92337</v>
      </c>
      <c r="K30" s="13">
        <f t="shared" si="9"/>
        <v>802.2051404</v>
      </c>
      <c r="L30" s="13">
        <f t="shared" si="10"/>
        <v>51742.23155</v>
      </c>
      <c r="M30" s="41">
        <f t="shared" si="11"/>
        <v>72439.12418</v>
      </c>
    </row>
    <row r="31" ht="12.75" customHeight="1">
      <c r="A31" s="27">
        <v>43442.0</v>
      </c>
      <c r="B31" s="16">
        <v>167.7</v>
      </c>
      <c r="C31" s="17">
        <f t="shared" si="2"/>
        <v>23226450</v>
      </c>
      <c r="D31" s="17">
        <f t="shared" si="3"/>
        <v>19974747</v>
      </c>
      <c r="E31" s="16">
        <f>SUMIFS('Degree Days early 2019'!$B$8:$B$1111, 'Degree Days early 2019'!$A$8:$A$1111, CONCAT("&gt;",DATE(YEAR($A30),MONTH($A30),DAY($A30))), 'Degree Days early 2019'!$A$8:$A$1111, CONCAT("&lt;=",DATE(YEAR($A31),MONTH($A31),DAY($A31))))</f>
        <v>1357.8</v>
      </c>
      <c r="F31" s="17">
        <f t="shared" si="4"/>
        <v>17105.94344</v>
      </c>
      <c r="G31" s="17">
        <f t="shared" si="5"/>
        <v>712.7476432</v>
      </c>
      <c r="H31" s="17">
        <f t="shared" si="6"/>
        <v>45972.22299</v>
      </c>
      <c r="I31" s="29">
        <f t="shared" si="7"/>
        <v>64361.11219</v>
      </c>
      <c r="J31" s="17">
        <f t="shared" si="8"/>
        <v>14711.11136</v>
      </c>
      <c r="K31" s="17">
        <f t="shared" si="9"/>
        <v>612.9629732</v>
      </c>
      <c r="L31" s="17">
        <f t="shared" si="10"/>
        <v>39536.11177</v>
      </c>
      <c r="M31" s="30">
        <f t="shared" si="11"/>
        <v>55350.55648</v>
      </c>
      <c r="N31" s="1"/>
    </row>
    <row r="32" ht="12.75" customHeight="1">
      <c r="A32" s="31">
        <v>43473.0</v>
      </c>
      <c r="B32" s="1">
        <v>137.6</v>
      </c>
      <c r="C32" s="13">
        <f t="shared" si="2"/>
        <v>19057600</v>
      </c>
      <c r="D32" s="13">
        <f t="shared" si="3"/>
        <v>16389536</v>
      </c>
      <c r="E32">
        <f>SUMIFS('Degree Days early 2019'!$B$8:$B$1111, 'Degree Days early 2019'!$A$8:$A$1111, CONCAT("&gt;",DATE(YEAR($A31),MONTH($A31),DAY($A31))), 'Degree Days early 2019'!$A$8:$A$1111, CONCAT("&lt;=",DATE(YEAR($A32),MONTH($A32),DAY($A32))))</f>
        <v>1083.2</v>
      </c>
      <c r="F32" s="13">
        <f t="shared" si="4"/>
        <v>17593.79616</v>
      </c>
      <c r="G32" s="13">
        <f t="shared" si="5"/>
        <v>733.07484</v>
      </c>
      <c r="H32" s="13">
        <f t="shared" si="6"/>
        <v>47283.32718</v>
      </c>
      <c r="I32" s="34">
        <f t="shared" si="7"/>
        <v>66196.65805</v>
      </c>
      <c r="J32" s="13">
        <f t="shared" si="8"/>
        <v>15130.6647</v>
      </c>
      <c r="K32" s="13">
        <f t="shared" si="9"/>
        <v>630.4443624</v>
      </c>
      <c r="L32" s="13">
        <f t="shared" si="10"/>
        <v>40663.66137</v>
      </c>
      <c r="M32" s="35">
        <f t="shared" si="11"/>
        <v>56929.12592</v>
      </c>
      <c r="N32" s="1"/>
    </row>
    <row r="33" ht="12.75" customHeight="1">
      <c r="A33" s="36">
        <v>43500.0</v>
      </c>
      <c r="B33" s="20">
        <v>145.5</v>
      </c>
      <c r="C33" s="37">
        <f t="shared" si="2"/>
        <v>20151750</v>
      </c>
      <c r="D33" s="37">
        <f t="shared" si="3"/>
        <v>17330505</v>
      </c>
      <c r="E33" s="20">
        <f>SUMIFS('Degree Days early 2019'!$B$8:$B$1111, 'Degree Days early 2019'!$A$8:$A$1111, CONCAT("&gt;",DATE(YEAR($A32),MONTH($A32),DAY($A32))), 'Degree Days early 2019'!$A$8:$A$1111, CONCAT("&lt;=",DATE(YEAR($A33),MONTH($A33),DAY($A33))))</f>
        <v>1173.5</v>
      </c>
      <c r="F33" s="37">
        <f t="shared" si="4"/>
        <v>17172.34768</v>
      </c>
      <c r="G33" s="37">
        <f t="shared" si="5"/>
        <v>715.5144866</v>
      </c>
      <c r="H33" s="37">
        <f t="shared" si="6"/>
        <v>46150.68438</v>
      </c>
      <c r="I33" s="39">
        <f t="shared" si="7"/>
        <v>64610.95814</v>
      </c>
      <c r="J33" s="37">
        <f t="shared" si="8"/>
        <v>14768.219</v>
      </c>
      <c r="K33" s="37">
        <f t="shared" si="9"/>
        <v>615.3424585</v>
      </c>
      <c r="L33" s="37">
        <f t="shared" si="10"/>
        <v>39689.58857</v>
      </c>
      <c r="M33" s="40">
        <f t="shared" si="11"/>
        <v>55565.424</v>
      </c>
      <c r="N33" s="1"/>
    </row>
    <row r="34" ht="12.75" customHeight="1">
      <c r="A34" s="42">
        <v>43530.0</v>
      </c>
      <c r="B34" s="20">
        <v>127.9</v>
      </c>
      <c r="C34" s="37">
        <f t="shared" si="2"/>
        <v>17714150</v>
      </c>
      <c r="D34" s="37">
        <f t="shared" si="3"/>
        <v>15234169</v>
      </c>
      <c r="E34" s="20">
        <f>SUMIFS('Degree Days early 2019'!$B$8:$B$1111, 'Degree Days early 2019'!$A$8:$A$1111, CONCAT("&gt;",DATE(YEAR($A33),MONTH($A33),DAY($A33))), 'Degree Days early 2019'!$A$8:$A$1111, CONCAT("&lt;=",DATE(YEAR($A34),MONTH($A34),DAY($A34))))</f>
        <v>1149</v>
      </c>
      <c r="F34" s="37">
        <f t="shared" si="4"/>
        <v>15417.0148</v>
      </c>
      <c r="G34" s="37">
        <f t="shared" si="5"/>
        <v>642.3756165</v>
      </c>
      <c r="H34" s="37">
        <f t="shared" si="6"/>
        <v>41433.22726</v>
      </c>
      <c r="I34" s="37">
        <f t="shared" si="7"/>
        <v>58006.51817</v>
      </c>
      <c r="J34" s="37">
        <f t="shared" si="8"/>
        <v>13258.63272</v>
      </c>
      <c r="K34" s="37">
        <f t="shared" si="9"/>
        <v>552.4430302</v>
      </c>
      <c r="L34" s="37">
        <f t="shared" si="10"/>
        <v>35632.57545</v>
      </c>
      <c r="M34" s="43">
        <f t="shared" si="11"/>
        <v>49885.60562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</sheetData>
  <hyperlinks>
    <hyperlink r:id="rId1" ref="A1"/>
  </hyperlinks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6" width="8.29"/>
  </cols>
  <sheetData>
    <row r="1" ht="15.75" customHeight="1">
      <c r="A1" s="1" t="s">
        <v>38</v>
      </c>
      <c r="B1" s="1" t="s">
        <v>39</v>
      </c>
      <c r="C1" s="1"/>
    </row>
    <row r="2" ht="15.75" customHeight="1">
      <c r="A2" s="1" t="s">
        <v>42</v>
      </c>
      <c r="B2" s="1" t="s">
        <v>43</v>
      </c>
      <c r="C2" s="1"/>
    </row>
    <row r="3" ht="15.75" customHeight="1">
      <c r="A3" s="1" t="s">
        <v>46</v>
      </c>
      <c r="B3" s="1" t="s">
        <v>48</v>
      </c>
      <c r="C3" s="1"/>
    </row>
    <row r="4" ht="15.75" customHeight="1">
      <c r="A4" s="1" t="s">
        <v>49</v>
      </c>
      <c r="B4" s="1" t="s">
        <v>50</v>
      </c>
      <c r="C4" s="1"/>
    </row>
    <row r="5" ht="15.75" customHeight="1">
      <c r="A5" s="1" t="s">
        <v>51</v>
      </c>
      <c r="B5" s="1" t="s">
        <v>52</v>
      </c>
      <c r="C5" s="1"/>
    </row>
    <row r="6" ht="15.75" customHeight="1"/>
    <row r="7" ht="15.75" customHeight="1">
      <c r="A7" s="1" t="s">
        <v>53</v>
      </c>
      <c r="B7" s="1" t="s">
        <v>54</v>
      </c>
      <c r="C7" s="1" t="s">
        <v>55</v>
      </c>
    </row>
    <row r="8" ht="15.75" customHeight="1">
      <c r="A8" s="9">
        <v>42430.0</v>
      </c>
      <c r="B8" s="1">
        <v>32.0</v>
      </c>
      <c r="C8" s="1">
        <v>0.0</v>
      </c>
    </row>
    <row r="9" ht="15.75" customHeight="1">
      <c r="A9" s="9">
        <v>42431.0</v>
      </c>
      <c r="B9" s="1">
        <v>30.5</v>
      </c>
      <c r="C9" s="1">
        <v>0.0</v>
      </c>
    </row>
    <row r="10" ht="15.75" customHeight="1">
      <c r="A10" s="9">
        <v>42432.0</v>
      </c>
      <c r="B10" s="1">
        <v>45.9</v>
      </c>
      <c r="C10" s="1">
        <v>0.0</v>
      </c>
    </row>
    <row r="11" ht="15.75" customHeight="1">
      <c r="A11" s="9">
        <v>42433.0</v>
      </c>
      <c r="B11" s="1">
        <v>44.2</v>
      </c>
      <c r="C11" s="1">
        <v>0.0</v>
      </c>
    </row>
    <row r="12" ht="15.75" customHeight="1">
      <c r="A12" s="9">
        <v>42434.0</v>
      </c>
      <c r="B12" s="1">
        <v>38.2</v>
      </c>
      <c r="C12" s="1">
        <v>0.0</v>
      </c>
    </row>
    <row r="13" ht="15.75" customHeight="1">
      <c r="A13" s="9">
        <v>42435.0</v>
      </c>
      <c r="B13" s="1">
        <v>34.3</v>
      </c>
      <c r="C13" s="1">
        <v>0.0</v>
      </c>
    </row>
    <row r="14" ht="15.75" customHeight="1">
      <c r="A14" s="9">
        <v>42436.0</v>
      </c>
      <c r="B14" s="1">
        <v>32.5</v>
      </c>
      <c r="C14" s="1">
        <v>0.0</v>
      </c>
    </row>
    <row r="15" ht="15.75" customHeight="1">
      <c r="A15" s="9">
        <v>42437.0</v>
      </c>
      <c r="B15" s="1">
        <v>25.8</v>
      </c>
      <c r="C15" s="1">
        <v>0.0</v>
      </c>
    </row>
    <row r="16" ht="15.75" customHeight="1">
      <c r="A16" s="9">
        <v>42438.0</v>
      </c>
      <c r="B16" s="1">
        <v>10.5</v>
      </c>
      <c r="C16" s="1">
        <v>0.0</v>
      </c>
    </row>
    <row r="17" ht="15.75" customHeight="1">
      <c r="A17" s="9">
        <v>42439.0</v>
      </c>
      <c r="B17" s="1">
        <v>7.6</v>
      </c>
      <c r="C17" s="1">
        <v>0.0</v>
      </c>
    </row>
    <row r="18" ht="15.75" customHeight="1">
      <c r="A18" s="9">
        <v>42440.0</v>
      </c>
      <c r="B18" s="1">
        <v>19.9</v>
      </c>
      <c r="C18" s="1">
        <v>0.0</v>
      </c>
    </row>
    <row r="19" ht="15.75" customHeight="1">
      <c r="A19" s="9">
        <v>42441.0</v>
      </c>
      <c r="B19" s="1">
        <v>19.7</v>
      </c>
      <c r="C19" s="1">
        <v>0.0</v>
      </c>
    </row>
    <row r="20" ht="15.75" customHeight="1">
      <c r="A20" s="9">
        <v>42442.0</v>
      </c>
      <c r="B20" s="1">
        <v>12.4</v>
      </c>
      <c r="C20" s="1">
        <v>0.0</v>
      </c>
    </row>
    <row r="21" ht="15.75" customHeight="1">
      <c r="A21" s="9">
        <v>42443.0</v>
      </c>
      <c r="B21" s="1">
        <v>29.0</v>
      </c>
      <c r="C21" s="1">
        <v>0.0</v>
      </c>
    </row>
    <row r="22" ht="15.75" customHeight="1">
      <c r="A22" s="9">
        <v>42444.0</v>
      </c>
      <c r="B22" s="1">
        <v>24.4</v>
      </c>
      <c r="C22" s="1">
        <v>0.0</v>
      </c>
    </row>
    <row r="23" ht="15.75" customHeight="1">
      <c r="A23" s="9">
        <v>42445.0</v>
      </c>
      <c r="B23" s="1">
        <v>18.3</v>
      </c>
      <c r="C23" s="1">
        <v>0.0</v>
      </c>
    </row>
    <row r="24" ht="15.75" customHeight="1">
      <c r="A24" s="9">
        <v>42446.0</v>
      </c>
      <c r="B24" s="1">
        <v>18.1</v>
      </c>
      <c r="C24" s="1">
        <v>0.0</v>
      </c>
    </row>
    <row r="25" ht="15.75" customHeight="1">
      <c r="A25" s="9">
        <v>42447.0</v>
      </c>
      <c r="B25" s="1">
        <v>23.5</v>
      </c>
      <c r="C25" s="1">
        <v>0.0</v>
      </c>
    </row>
    <row r="26" ht="15.75" customHeight="1">
      <c r="A26" s="9">
        <v>42448.0</v>
      </c>
      <c r="B26" s="1">
        <v>33.9</v>
      </c>
      <c r="C26" s="1">
        <v>0.0</v>
      </c>
    </row>
    <row r="27" ht="15.75" customHeight="1">
      <c r="A27" s="9">
        <v>42449.0</v>
      </c>
      <c r="B27" s="1">
        <v>37.1</v>
      </c>
      <c r="C27" s="1">
        <v>0.0</v>
      </c>
    </row>
    <row r="28" ht="15.75" customHeight="1">
      <c r="A28" s="9">
        <v>42450.0</v>
      </c>
      <c r="B28" s="1">
        <v>33.1</v>
      </c>
      <c r="C28" s="1">
        <v>0.0</v>
      </c>
    </row>
    <row r="29" ht="15.75" customHeight="1">
      <c r="A29" s="9">
        <v>42451.0</v>
      </c>
      <c r="B29" s="1">
        <v>28.5</v>
      </c>
      <c r="C29" s="1">
        <v>0.0</v>
      </c>
    </row>
    <row r="30" ht="15.75" customHeight="1">
      <c r="A30" s="9">
        <v>42452.0</v>
      </c>
      <c r="B30" s="1">
        <v>19.7</v>
      </c>
      <c r="C30" s="1">
        <v>0.0</v>
      </c>
    </row>
    <row r="31" ht="15.75" customHeight="1">
      <c r="A31" s="9">
        <v>42453.0</v>
      </c>
      <c r="B31" s="1">
        <v>31.5</v>
      </c>
      <c r="C31" s="1">
        <v>0.0</v>
      </c>
    </row>
    <row r="32" ht="15.75" customHeight="1">
      <c r="A32" s="9">
        <v>42454.0</v>
      </c>
      <c r="B32" s="1">
        <v>31.8</v>
      </c>
      <c r="C32" s="1">
        <v>0.0</v>
      </c>
    </row>
    <row r="33" ht="15.75" customHeight="1">
      <c r="A33" s="9">
        <v>42455.0</v>
      </c>
      <c r="B33" s="1">
        <v>27.2</v>
      </c>
      <c r="C33" s="1">
        <v>0.0</v>
      </c>
    </row>
    <row r="34" ht="15.75" customHeight="1">
      <c r="A34" s="9">
        <v>42456.0</v>
      </c>
      <c r="B34" s="1">
        <v>28.9</v>
      </c>
      <c r="C34" s="1">
        <v>0.0</v>
      </c>
    </row>
    <row r="35" ht="15.75" customHeight="1">
      <c r="A35" s="9">
        <v>42457.0</v>
      </c>
      <c r="B35" s="1">
        <v>28.0</v>
      </c>
      <c r="C35" s="1">
        <v>0.0</v>
      </c>
    </row>
    <row r="36" ht="15.75" customHeight="1">
      <c r="A36" s="9">
        <v>42458.0</v>
      </c>
      <c r="B36" s="1">
        <v>24.3</v>
      </c>
      <c r="C36" s="1">
        <v>0.0</v>
      </c>
    </row>
    <row r="37" ht="15.75" customHeight="1">
      <c r="A37" s="9">
        <v>42459.0</v>
      </c>
      <c r="B37" s="1">
        <v>20.5</v>
      </c>
      <c r="C37" s="1">
        <v>0.0</v>
      </c>
    </row>
    <row r="38" ht="15.75" customHeight="1">
      <c r="A38" s="9">
        <v>42460.0</v>
      </c>
      <c r="B38" s="1">
        <v>8.9</v>
      </c>
      <c r="C38" s="1">
        <v>0.0</v>
      </c>
    </row>
    <row r="39" ht="15.75" customHeight="1">
      <c r="A39" s="9">
        <v>42461.0</v>
      </c>
      <c r="B39" s="1">
        <v>2.6</v>
      </c>
      <c r="C39" s="1">
        <v>0.0</v>
      </c>
    </row>
    <row r="40" ht="15.75" customHeight="1">
      <c r="A40" s="9">
        <v>42462.0</v>
      </c>
      <c r="B40" s="1">
        <v>19.0</v>
      </c>
      <c r="C40" s="1">
        <v>0.0</v>
      </c>
    </row>
    <row r="41" ht="15.75" customHeight="1">
      <c r="A41" s="9">
        <v>42463.0</v>
      </c>
      <c r="B41" s="1">
        <v>34.3</v>
      </c>
      <c r="C41" s="1">
        <v>0.0</v>
      </c>
    </row>
    <row r="42" ht="15.75" customHeight="1">
      <c r="A42" s="9">
        <v>42464.0</v>
      </c>
      <c r="B42" s="1">
        <v>43.4</v>
      </c>
      <c r="C42" s="1">
        <v>0.0</v>
      </c>
    </row>
    <row r="43" ht="15.75" customHeight="1">
      <c r="A43" s="9">
        <v>42465.0</v>
      </c>
      <c r="B43" s="1">
        <v>39.8</v>
      </c>
      <c r="C43" s="1">
        <v>0.0</v>
      </c>
    </row>
    <row r="44" ht="15.75" customHeight="1">
      <c r="A44" s="9">
        <v>42466.0</v>
      </c>
      <c r="B44" s="1">
        <v>33.0</v>
      </c>
      <c r="C44" s="1">
        <v>0.0</v>
      </c>
    </row>
    <row r="45" ht="15.75" customHeight="1">
      <c r="A45" s="9">
        <v>42467.0</v>
      </c>
      <c r="B45" s="1">
        <v>19.4</v>
      </c>
      <c r="C45" s="1">
        <v>0.0</v>
      </c>
    </row>
    <row r="46" ht="15.75" customHeight="1">
      <c r="A46" s="9">
        <v>42468.0</v>
      </c>
      <c r="B46" s="1">
        <v>20.4</v>
      </c>
      <c r="C46" s="1">
        <v>0.0</v>
      </c>
    </row>
    <row r="47" ht="15.75" customHeight="1">
      <c r="A47" s="9">
        <v>42469.0</v>
      </c>
      <c r="B47" s="1">
        <v>28.3</v>
      </c>
      <c r="C47" s="1">
        <v>1.0</v>
      </c>
    </row>
    <row r="48" ht="15.75" customHeight="1">
      <c r="A48" s="9">
        <v>42470.0</v>
      </c>
      <c r="B48" s="1">
        <v>29.3</v>
      </c>
      <c r="C48" s="1">
        <v>1.0</v>
      </c>
    </row>
    <row r="49" ht="15.75" customHeight="1">
      <c r="A49" s="9">
        <v>42471.0</v>
      </c>
      <c r="B49" s="1">
        <v>20.4</v>
      </c>
      <c r="C49" s="1">
        <v>0.0</v>
      </c>
    </row>
    <row r="50" ht="15.75" customHeight="1">
      <c r="A50" s="9">
        <v>42472.0</v>
      </c>
      <c r="B50" s="1">
        <v>17.4</v>
      </c>
      <c r="C50" s="1">
        <v>0.0</v>
      </c>
    </row>
    <row r="51" ht="15.75" customHeight="1">
      <c r="A51" s="9">
        <v>42473.0</v>
      </c>
      <c r="B51" s="1">
        <v>23.6</v>
      </c>
      <c r="C51" s="1">
        <v>0.0</v>
      </c>
    </row>
    <row r="52" ht="15.75" customHeight="1">
      <c r="A52" s="9">
        <v>42474.0</v>
      </c>
      <c r="B52" s="1">
        <v>22.0</v>
      </c>
      <c r="C52" s="1">
        <v>0.0</v>
      </c>
    </row>
    <row r="53" ht="15.75" customHeight="1">
      <c r="A53" s="9">
        <v>42475.0</v>
      </c>
      <c r="B53" s="1">
        <v>18.6</v>
      </c>
      <c r="C53" s="1">
        <v>0.0</v>
      </c>
    </row>
    <row r="54" ht="15.75" customHeight="1">
      <c r="A54" s="9">
        <v>42476.0</v>
      </c>
      <c r="B54" s="1">
        <v>18.4</v>
      </c>
      <c r="C54" s="1">
        <v>0.0</v>
      </c>
    </row>
    <row r="55" ht="15.75" customHeight="1">
      <c r="A55" s="9">
        <v>42477.0</v>
      </c>
      <c r="B55" s="1">
        <v>17.2</v>
      </c>
      <c r="C55" s="1">
        <v>0.0</v>
      </c>
    </row>
    <row r="56" ht="15.75" customHeight="1">
      <c r="A56" s="9">
        <v>42478.0</v>
      </c>
      <c r="B56" s="1">
        <v>12.7</v>
      </c>
      <c r="C56" s="1">
        <v>0.0</v>
      </c>
    </row>
    <row r="57" ht="15.75" customHeight="1">
      <c r="A57" s="9">
        <v>42479.0</v>
      </c>
      <c r="B57" s="1">
        <v>16.7</v>
      </c>
      <c r="C57" s="1">
        <v>0.0</v>
      </c>
    </row>
    <row r="58" ht="15.75" customHeight="1">
      <c r="A58" s="9">
        <v>42480.0</v>
      </c>
      <c r="B58" s="1">
        <v>17.4</v>
      </c>
      <c r="C58" s="1">
        <v>0.0</v>
      </c>
    </row>
    <row r="59" ht="15.75" customHeight="1">
      <c r="A59" s="9">
        <v>42481.0</v>
      </c>
      <c r="B59" s="1">
        <v>12.1</v>
      </c>
      <c r="C59" s="1">
        <v>0.0</v>
      </c>
    </row>
    <row r="60" ht="15.75" customHeight="1">
      <c r="A60" s="9">
        <v>42482.0</v>
      </c>
      <c r="B60" s="1">
        <v>3.8</v>
      </c>
      <c r="C60" s="1">
        <v>0.0</v>
      </c>
    </row>
    <row r="61" ht="15.75" customHeight="1">
      <c r="A61" s="9">
        <v>42483.0</v>
      </c>
      <c r="B61" s="1">
        <v>7.6</v>
      </c>
      <c r="C61" s="1">
        <v>0.0</v>
      </c>
    </row>
    <row r="62" ht="15.75" customHeight="1">
      <c r="A62" s="9">
        <v>42484.0</v>
      </c>
      <c r="B62" s="1">
        <v>19.6</v>
      </c>
      <c r="C62" s="1">
        <v>0.0</v>
      </c>
    </row>
    <row r="63" ht="15.75" customHeight="1">
      <c r="A63" s="9">
        <v>42485.0</v>
      </c>
      <c r="B63" s="1">
        <v>16.7</v>
      </c>
      <c r="C63" s="1">
        <v>0.0</v>
      </c>
    </row>
    <row r="64" ht="15.75" customHeight="1">
      <c r="A64" s="9">
        <v>42486.0</v>
      </c>
      <c r="B64" s="1">
        <v>28.6</v>
      </c>
      <c r="C64" s="1">
        <v>0.0</v>
      </c>
    </row>
    <row r="65" ht="15.75" customHeight="1">
      <c r="A65" s="9">
        <v>42487.0</v>
      </c>
      <c r="B65" s="1">
        <v>21.6</v>
      </c>
      <c r="C65" s="1">
        <v>0.0</v>
      </c>
    </row>
    <row r="66" ht="15.75" customHeight="1">
      <c r="A66" s="9">
        <v>42488.0</v>
      </c>
      <c r="B66" s="1">
        <v>21.6</v>
      </c>
      <c r="C66" s="1">
        <v>0.0</v>
      </c>
    </row>
    <row r="67" ht="15.75" customHeight="1">
      <c r="A67" s="9">
        <v>42489.0</v>
      </c>
      <c r="B67" s="1">
        <v>21.9</v>
      </c>
      <c r="C67" s="1">
        <v>0.0</v>
      </c>
    </row>
    <row r="68" ht="15.75" customHeight="1">
      <c r="A68" s="9">
        <v>42490.0</v>
      </c>
      <c r="B68" s="1">
        <v>18.7</v>
      </c>
      <c r="C68" s="1">
        <v>0.0</v>
      </c>
    </row>
    <row r="69" ht="15.75" customHeight="1">
      <c r="A69" s="9">
        <v>42491.0</v>
      </c>
      <c r="B69" s="1">
        <v>20.0</v>
      </c>
      <c r="C69" s="1">
        <v>0.0</v>
      </c>
    </row>
    <row r="70" ht="15.75" customHeight="1">
      <c r="A70" s="9">
        <v>42492.0</v>
      </c>
      <c r="B70" s="1">
        <v>20.8</v>
      </c>
      <c r="C70" s="1">
        <v>0.0</v>
      </c>
    </row>
    <row r="71" ht="15.75" customHeight="1">
      <c r="A71" s="9">
        <v>42493.0</v>
      </c>
      <c r="B71" s="1">
        <v>18.4</v>
      </c>
      <c r="C71" s="1">
        <v>0.0</v>
      </c>
    </row>
    <row r="72" ht="15.75" customHeight="1">
      <c r="A72" s="9">
        <v>42494.0</v>
      </c>
      <c r="B72" s="1">
        <v>20.8</v>
      </c>
      <c r="C72" s="1">
        <v>0.0</v>
      </c>
    </row>
    <row r="73" ht="15.75" customHeight="1">
      <c r="A73" s="9">
        <v>42495.0</v>
      </c>
      <c r="B73" s="1">
        <v>19.9</v>
      </c>
      <c r="C73" s="1">
        <v>0.0</v>
      </c>
    </row>
    <row r="74" ht="15.75" customHeight="1">
      <c r="A74" s="9">
        <v>42496.0</v>
      </c>
      <c r="B74" s="1">
        <v>12.3</v>
      </c>
      <c r="C74" s="1">
        <v>0.0</v>
      </c>
    </row>
    <row r="75" ht="15.75" customHeight="1">
      <c r="A75" s="9">
        <v>42497.0</v>
      </c>
      <c r="B75" s="1">
        <v>16.7</v>
      </c>
      <c r="C75" s="1">
        <v>0.0</v>
      </c>
    </row>
    <row r="76" ht="15.75" customHeight="1">
      <c r="A76" s="9">
        <v>42498.0</v>
      </c>
      <c r="B76" s="1">
        <v>15.8</v>
      </c>
      <c r="C76" s="1">
        <v>0.0</v>
      </c>
    </row>
    <row r="77" ht="15.75" customHeight="1">
      <c r="A77" s="9">
        <v>42499.0</v>
      </c>
      <c r="B77" s="1">
        <v>16.5</v>
      </c>
      <c r="C77" s="1">
        <v>0.0</v>
      </c>
    </row>
    <row r="78" ht="15.75" customHeight="1">
      <c r="A78" s="9">
        <v>42500.0</v>
      </c>
      <c r="B78" s="1">
        <v>8.9</v>
      </c>
      <c r="C78" s="1">
        <v>0.0</v>
      </c>
    </row>
    <row r="79" ht="15.75" customHeight="1">
      <c r="A79" s="9">
        <v>42501.0</v>
      </c>
      <c r="B79" s="1">
        <v>6.7</v>
      </c>
      <c r="C79" s="1">
        <v>0.0</v>
      </c>
    </row>
    <row r="80" ht="15.75" customHeight="1">
      <c r="A80" s="9">
        <v>42502.0</v>
      </c>
      <c r="B80" s="1">
        <v>6.9</v>
      </c>
      <c r="C80" s="1">
        <v>0.0</v>
      </c>
    </row>
    <row r="81" ht="15.75" customHeight="1">
      <c r="A81" s="9">
        <v>42503.0</v>
      </c>
      <c r="B81" s="1">
        <v>6.8</v>
      </c>
      <c r="C81" s="1">
        <v>0.0</v>
      </c>
    </row>
    <row r="82" ht="15.75" customHeight="1">
      <c r="A82" s="9">
        <v>42504.0</v>
      </c>
      <c r="B82" s="1">
        <v>2.3</v>
      </c>
      <c r="C82" s="1">
        <v>0.0</v>
      </c>
    </row>
    <row r="83" ht="15.75" customHeight="1">
      <c r="A83" s="9">
        <v>42505.0</v>
      </c>
      <c r="B83" s="1">
        <v>12.5</v>
      </c>
      <c r="C83" s="1">
        <v>0.0</v>
      </c>
    </row>
    <row r="84" ht="15.75" customHeight="1">
      <c r="A84" s="9">
        <v>42506.0</v>
      </c>
      <c r="B84" s="1">
        <v>19.3</v>
      </c>
      <c r="C84" s="1">
        <v>0.0</v>
      </c>
    </row>
    <row r="85" ht="15.75" customHeight="1">
      <c r="A85" s="9">
        <v>42507.0</v>
      </c>
      <c r="B85" s="1">
        <v>10.0</v>
      </c>
      <c r="C85" s="1">
        <v>0.0</v>
      </c>
    </row>
    <row r="86" ht="15.75" customHeight="1">
      <c r="A86" s="9">
        <v>42508.0</v>
      </c>
      <c r="B86" s="1">
        <v>9.9</v>
      </c>
      <c r="C86" s="1">
        <v>0.0</v>
      </c>
    </row>
    <row r="87" ht="15.75" customHeight="1">
      <c r="A87" s="9">
        <v>42509.0</v>
      </c>
      <c r="B87" s="1">
        <v>9.7</v>
      </c>
      <c r="C87" s="1">
        <v>0.0</v>
      </c>
    </row>
    <row r="88" ht="15.75" customHeight="1">
      <c r="A88" s="9">
        <v>42510.0</v>
      </c>
      <c r="B88" s="1">
        <v>6.1</v>
      </c>
      <c r="C88" s="1">
        <v>0.0</v>
      </c>
    </row>
    <row r="89" ht="15.75" customHeight="1">
      <c r="A89" s="9">
        <v>42511.0</v>
      </c>
      <c r="B89" s="1">
        <v>4.0</v>
      </c>
      <c r="C89" s="1">
        <v>0.0</v>
      </c>
    </row>
    <row r="90" ht="15.75" customHeight="1">
      <c r="A90" s="9">
        <v>42512.0</v>
      </c>
      <c r="B90" s="1">
        <v>6.3</v>
      </c>
      <c r="C90" s="1">
        <v>0.0</v>
      </c>
    </row>
    <row r="91" ht="15.75" customHeight="1">
      <c r="A91" s="9">
        <v>42513.0</v>
      </c>
      <c r="B91" s="1">
        <v>6.2</v>
      </c>
      <c r="C91" s="1">
        <v>0.0</v>
      </c>
    </row>
    <row r="92" ht="15.75" customHeight="1">
      <c r="A92" s="9">
        <v>42514.0</v>
      </c>
      <c r="B92" s="1">
        <v>8.6</v>
      </c>
      <c r="C92" s="1">
        <v>0.0</v>
      </c>
    </row>
    <row r="93" ht="15.75" customHeight="1">
      <c r="A93" s="9">
        <v>42515.0</v>
      </c>
      <c r="B93" s="1">
        <v>4.2</v>
      </c>
      <c r="C93" s="1">
        <v>0.0</v>
      </c>
    </row>
    <row r="94" ht="15.75" customHeight="1">
      <c r="A94" s="9">
        <v>42516.0</v>
      </c>
      <c r="B94" s="1">
        <v>1.4</v>
      </c>
      <c r="C94" s="1">
        <v>0.0</v>
      </c>
    </row>
    <row r="95" ht="15.75" customHeight="1">
      <c r="A95" s="9">
        <v>42517.0</v>
      </c>
      <c r="B95" s="1">
        <v>4.3</v>
      </c>
      <c r="C95" s="1">
        <v>0.0</v>
      </c>
    </row>
    <row r="96" ht="15.75" customHeight="1">
      <c r="A96" s="9">
        <v>42518.0</v>
      </c>
      <c r="B96" s="1">
        <v>2.5</v>
      </c>
      <c r="C96" s="1">
        <v>0.0</v>
      </c>
    </row>
    <row r="97" ht="15.75" customHeight="1">
      <c r="A97" s="9">
        <v>42519.0</v>
      </c>
      <c r="B97" s="1">
        <v>8.5</v>
      </c>
      <c r="C97" s="1">
        <v>0.0</v>
      </c>
    </row>
    <row r="98" ht="15.75" customHeight="1">
      <c r="A98" s="9">
        <v>42520.0</v>
      </c>
      <c r="B98" s="1">
        <v>5.7</v>
      </c>
      <c r="C98" s="1">
        <v>1.0</v>
      </c>
    </row>
    <row r="99" ht="15.75" customHeight="1">
      <c r="A99" s="9">
        <v>42521.0</v>
      </c>
      <c r="B99" s="1">
        <v>0.2</v>
      </c>
      <c r="C99" s="1">
        <v>0.0</v>
      </c>
    </row>
    <row r="100" ht="15.75" customHeight="1">
      <c r="A100" s="9">
        <v>42522.0</v>
      </c>
      <c r="B100" s="1">
        <v>3.6</v>
      </c>
      <c r="C100" s="1">
        <v>0.0</v>
      </c>
    </row>
    <row r="101" ht="15.75" customHeight="1">
      <c r="A101" s="9">
        <v>42523.0</v>
      </c>
      <c r="B101" s="1">
        <v>8.0</v>
      </c>
      <c r="C101" s="1">
        <v>0.0</v>
      </c>
    </row>
    <row r="102" ht="15.75" customHeight="1">
      <c r="A102" s="9">
        <v>42524.0</v>
      </c>
      <c r="B102" s="1">
        <v>5.8</v>
      </c>
      <c r="C102" s="1">
        <v>0.0</v>
      </c>
    </row>
    <row r="103" ht="15.75" customHeight="1">
      <c r="A103" s="9">
        <v>42525.0</v>
      </c>
      <c r="B103" s="1">
        <v>3.2</v>
      </c>
      <c r="C103" s="1">
        <v>0.0</v>
      </c>
    </row>
    <row r="104" ht="15.75" customHeight="1">
      <c r="A104" s="9">
        <v>42526.0</v>
      </c>
      <c r="B104" s="1">
        <v>7.1</v>
      </c>
      <c r="C104" s="1">
        <v>1.0</v>
      </c>
    </row>
    <row r="105" ht="15.75" customHeight="1">
      <c r="A105" s="9">
        <v>42527.0</v>
      </c>
      <c r="B105" s="1">
        <v>2.7</v>
      </c>
      <c r="C105" s="1">
        <v>0.0</v>
      </c>
    </row>
    <row r="106" ht="15.75" customHeight="1">
      <c r="A106" s="9">
        <v>42528.0</v>
      </c>
      <c r="B106" s="1">
        <v>3.2</v>
      </c>
      <c r="C106" s="1">
        <v>0.0</v>
      </c>
    </row>
    <row r="107" ht="15.75" customHeight="1">
      <c r="A107" s="9">
        <v>42529.0</v>
      </c>
      <c r="B107" s="1">
        <v>3.0</v>
      </c>
      <c r="C107" s="1">
        <v>0.0</v>
      </c>
    </row>
    <row r="108" ht="15.75" customHeight="1">
      <c r="A108" s="9">
        <v>42530.0</v>
      </c>
      <c r="B108" s="1">
        <v>9.4</v>
      </c>
      <c r="C108" s="1">
        <v>1.0</v>
      </c>
    </row>
    <row r="109" ht="15.75" customHeight="1">
      <c r="A109" s="9">
        <v>42531.0</v>
      </c>
      <c r="B109" s="1">
        <v>6.2</v>
      </c>
      <c r="C109" s="1">
        <v>0.0</v>
      </c>
    </row>
    <row r="110" ht="15.75" customHeight="1">
      <c r="A110" s="9">
        <v>42532.0</v>
      </c>
      <c r="B110" s="1">
        <v>8.5</v>
      </c>
      <c r="C110" s="1">
        <v>0.0</v>
      </c>
    </row>
    <row r="111" ht="15.75" customHeight="1">
      <c r="A111" s="9">
        <v>42533.0</v>
      </c>
      <c r="B111" s="1">
        <v>7.5</v>
      </c>
      <c r="C111" s="1">
        <v>0.0</v>
      </c>
    </row>
    <row r="112" ht="15.75" customHeight="1">
      <c r="A112" s="9">
        <v>42534.0</v>
      </c>
      <c r="B112" s="1">
        <v>5.2</v>
      </c>
      <c r="C112" s="1">
        <v>1.0</v>
      </c>
    </row>
    <row r="113" ht="15.75" customHeight="1">
      <c r="A113" s="9">
        <v>42535.0</v>
      </c>
      <c r="B113" s="1">
        <v>3.8</v>
      </c>
      <c r="C113" s="1">
        <v>1.0</v>
      </c>
    </row>
    <row r="114" ht="15.75" customHeight="1">
      <c r="A114" s="9">
        <v>42536.0</v>
      </c>
      <c r="B114" s="1">
        <v>1.2</v>
      </c>
      <c r="C114" s="1">
        <v>0.0</v>
      </c>
    </row>
    <row r="115" ht="15.75" customHeight="1">
      <c r="A115" s="9">
        <v>42537.0</v>
      </c>
      <c r="B115" s="1">
        <v>3.8</v>
      </c>
      <c r="C115" s="1">
        <v>0.0</v>
      </c>
    </row>
    <row r="116" ht="15.75" customHeight="1">
      <c r="A116" s="9">
        <v>42538.0</v>
      </c>
      <c r="B116" s="1">
        <v>4.5</v>
      </c>
      <c r="C116" s="1">
        <v>0.0</v>
      </c>
    </row>
    <row r="117" ht="15.75" customHeight="1">
      <c r="A117" s="9">
        <v>42539.0</v>
      </c>
      <c r="B117" s="1">
        <v>4.5</v>
      </c>
      <c r="C117" s="1">
        <v>0.0</v>
      </c>
    </row>
    <row r="118" ht="15.75" customHeight="1">
      <c r="A118" s="9">
        <v>42540.0</v>
      </c>
      <c r="B118" s="1">
        <v>4.1</v>
      </c>
      <c r="C118" s="1">
        <v>0.0</v>
      </c>
    </row>
    <row r="119" ht="15.75" customHeight="1">
      <c r="A119" s="9">
        <v>42541.0</v>
      </c>
      <c r="B119" s="1">
        <v>1.3</v>
      </c>
      <c r="C119" s="1">
        <v>0.0</v>
      </c>
    </row>
    <row r="120" ht="15.75" customHeight="1">
      <c r="A120" s="9">
        <v>42542.0</v>
      </c>
      <c r="B120" s="1">
        <v>0.2</v>
      </c>
      <c r="C120" s="1">
        <v>0.0</v>
      </c>
    </row>
    <row r="121" ht="15.75" customHeight="1">
      <c r="A121" s="9">
        <v>42543.0</v>
      </c>
      <c r="B121" s="1">
        <v>4.3</v>
      </c>
      <c r="C121" s="1">
        <v>0.0</v>
      </c>
    </row>
    <row r="122" ht="15.75" customHeight="1">
      <c r="A122" s="9">
        <v>42544.0</v>
      </c>
      <c r="B122" s="1">
        <v>4.3</v>
      </c>
      <c r="C122" s="1">
        <v>0.0</v>
      </c>
    </row>
    <row r="123" ht="15.75" customHeight="1">
      <c r="A123" s="9">
        <v>42545.0</v>
      </c>
      <c r="B123" s="1">
        <v>3.7</v>
      </c>
      <c r="C123" s="1">
        <v>0.0</v>
      </c>
    </row>
    <row r="124" ht="15.75" customHeight="1">
      <c r="A124" s="9">
        <v>42546.0</v>
      </c>
      <c r="B124" s="1">
        <v>5.0</v>
      </c>
      <c r="C124" s="1">
        <v>0.0</v>
      </c>
    </row>
    <row r="125" ht="15.75" customHeight="1">
      <c r="A125" s="9">
        <v>42547.0</v>
      </c>
      <c r="B125" s="1">
        <v>3.5</v>
      </c>
      <c r="C125" s="1">
        <v>0.0</v>
      </c>
    </row>
    <row r="126" ht="15.75" customHeight="1">
      <c r="A126" s="9">
        <v>42548.0</v>
      </c>
      <c r="B126" s="1">
        <v>1.4</v>
      </c>
      <c r="C126" s="1">
        <v>0.0</v>
      </c>
    </row>
    <row r="127" ht="15.75" customHeight="1">
      <c r="A127" s="9">
        <v>42549.0</v>
      </c>
      <c r="B127" s="1">
        <v>0.0</v>
      </c>
      <c r="C127" s="1">
        <v>0.0</v>
      </c>
    </row>
    <row r="128" ht="15.75" customHeight="1">
      <c r="A128" s="9">
        <v>42550.0</v>
      </c>
      <c r="B128" s="1">
        <v>0.0</v>
      </c>
      <c r="C128" s="1">
        <v>8.0</v>
      </c>
    </row>
    <row r="129" ht="15.75" customHeight="1">
      <c r="A129" s="9">
        <v>42551.0</v>
      </c>
      <c r="B129" s="1">
        <v>0.9</v>
      </c>
      <c r="C129" s="1">
        <v>0.0</v>
      </c>
    </row>
    <row r="130" ht="15.75" customHeight="1">
      <c r="A130" s="9">
        <v>42552.0</v>
      </c>
      <c r="B130" s="1">
        <v>1.6</v>
      </c>
      <c r="C130" s="1">
        <v>0.0</v>
      </c>
    </row>
    <row r="131" ht="15.75" customHeight="1">
      <c r="A131" s="9">
        <v>42553.0</v>
      </c>
      <c r="B131" s="1">
        <v>1.5</v>
      </c>
      <c r="C131" s="1">
        <v>0.0</v>
      </c>
    </row>
    <row r="132" ht="15.75" customHeight="1">
      <c r="A132" s="9">
        <v>42554.0</v>
      </c>
      <c r="B132" s="1">
        <v>3.5</v>
      </c>
      <c r="C132" s="1">
        <v>0.0</v>
      </c>
    </row>
    <row r="133" ht="15.75" customHeight="1">
      <c r="A133" s="9">
        <v>42555.0</v>
      </c>
      <c r="B133" s="1">
        <v>1.4</v>
      </c>
      <c r="C133" s="1">
        <v>0.0</v>
      </c>
    </row>
    <row r="134" ht="15.75" customHeight="1">
      <c r="A134" s="9">
        <v>42556.0</v>
      </c>
      <c r="B134" s="1">
        <v>0.5</v>
      </c>
      <c r="C134" s="1">
        <v>0.0</v>
      </c>
    </row>
    <row r="135" ht="15.75" customHeight="1">
      <c r="A135" s="9">
        <v>42557.0</v>
      </c>
      <c r="B135" s="1">
        <v>0.3</v>
      </c>
      <c r="C135" s="1">
        <v>0.0</v>
      </c>
    </row>
    <row r="136" ht="15.75" customHeight="1">
      <c r="A136" s="9">
        <v>42558.0</v>
      </c>
      <c r="B136" s="1">
        <v>0.7</v>
      </c>
      <c r="C136" s="1">
        <v>0.0</v>
      </c>
    </row>
    <row r="137" ht="15.75" customHeight="1">
      <c r="A137" s="9">
        <v>42559.0</v>
      </c>
      <c r="B137" s="1">
        <v>2.1</v>
      </c>
      <c r="C137" s="1">
        <v>0.0</v>
      </c>
    </row>
    <row r="138" ht="15.75" customHeight="1">
      <c r="A138" s="9">
        <v>42560.0</v>
      </c>
      <c r="B138" s="1">
        <v>6.1</v>
      </c>
      <c r="C138" s="1">
        <v>0.0</v>
      </c>
    </row>
    <row r="139" ht="15.75" customHeight="1">
      <c r="A139" s="9">
        <v>42561.0</v>
      </c>
      <c r="B139" s="1">
        <v>5.4</v>
      </c>
      <c r="C139" s="1">
        <v>0.0</v>
      </c>
    </row>
    <row r="140" ht="15.75" customHeight="1">
      <c r="A140" s="9">
        <v>42562.0</v>
      </c>
      <c r="B140" s="1">
        <v>2.0</v>
      </c>
      <c r="C140" s="1">
        <v>0.0</v>
      </c>
    </row>
    <row r="141" ht="15.75" customHeight="1">
      <c r="A141" s="9">
        <v>42563.0</v>
      </c>
      <c r="B141" s="1">
        <v>1.7</v>
      </c>
      <c r="C141" s="1">
        <v>0.0</v>
      </c>
    </row>
    <row r="142" ht="15.75" customHeight="1">
      <c r="A142" s="9">
        <v>42564.0</v>
      </c>
      <c r="B142" s="1">
        <v>0.7</v>
      </c>
      <c r="C142" s="1">
        <v>1.0</v>
      </c>
    </row>
    <row r="143" ht="15.75" customHeight="1">
      <c r="A143" s="9">
        <v>42565.0</v>
      </c>
      <c r="B143" s="1">
        <v>0.0</v>
      </c>
      <c r="C143" s="1">
        <v>0.0</v>
      </c>
    </row>
    <row r="144" ht="15.75" customHeight="1">
      <c r="A144" s="9">
        <v>42566.0</v>
      </c>
      <c r="B144" s="1">
        <v>0.0</v>
      </c>
      <c r="C144" s="1">
        <v>0.0</v>
      </c>
    </row>
    <row r="145" ht="15.75" customHeight="1">
      <c r="A145" s="9">
        <v>42567.0</v>
      </c>
      <c r="B145" s="1">
        <v>0.0</v>
      </c>
      <c r="C145" s="1">
        <v>1.0</v>
      </c>
    </row>
    <row r="146" ht="15.75" customHeight="1">
      <c r="A146" s="9">
        <v>42568.0</v>
      </c>
      <c r="B146" s="1">
        <v>0.0</v>
      </c>
      <c r="C146" s="1">
        <v>0.0</v>
      </c>
    </row>
    <row r="147" ht="15.75" customHeight="1">
      <c r="A147" s="9">
        <v>42569.0</v>
      </c>
      <c r="B147" s="1">
        <v>0.4</v>
      </c>
      <c r="C147" s="1">
        <v>2.0</v>
      </c>
    </row>
    <row r="148" ht="15.75" customHeight="1">
      <c r="A148" s="9">
        <v>42570.0</v>
      </c>
      <c r="B148" s="1">
        <v>0.4</v>
      </c>
      <c r="C148" s="1">
        <v>0.0</v>
      </c>
    </row>
    <row r="149" ht="15.75" customHeight="1">
      <c r="A149" s="9">
        <v>42571.0</v>
      </c>
      <c r="B149" s="1">
        <v>1.9</v>
      </c>
      <c r="C149" s="1">
        <v>0.0</v>
      </c>
    </row>
    <row r="150" ht="15.75" customHeight="1">
      <c r="A150" s="9">
        <v>42572.0</v>
      </c>
      <c r="B150" s="1">
        <v>1.6</v>
      </c>
      <c r="C150" s="1">
        <v>0.0</v>
      </c>
    </row>
    <row r="151" ht="15.75" customHeight="1">
      <c r="A151" s="9">
        <v>42573.0</v>
      </c>
      <c r="B151" s="1">
        <v>0.0</v>
      </c>
      <c r="C151" s="1">
        <v>0.0</v>
      </c>
    </row>
    <row r="152" ht="15.75" customHeight="1">
      <c r="A152" s="9">
        <v>42574.0</v>
      </c>
      <c r="B152" s="1">
        <v>0.0</v>
      </c>
      <c r="C152" s="1">
        <v>0.0</v>
      </c>
    </row>
    <row r="153" ht="15.75" customHeight="1">
      <c r="A153" s="9">
        <v>42575.0</v>
      </c>
      <c r="B153" s="1">
        <v>0.7</v>
      </c>
      <c r="C153" s="1">
        <v>0.0</v>
      </c>
    </row>
    <row r="154" ht="15.75" customHeight="1">
      <c r="A154" s="9">
        <v>42576.0</v>
      </c>
      <c r="B154" s="1">
        <v>1.3</v>
      </c>
      <c r="C154" s="1">
        <v>0.0</v>
      </c>
    </row>
    <row r="155" ht="15.75" customHeight="1">
      <c r="A155" s="9">
        <v>42577.0</v>
      </c>
      <c r="B155" s="1">
        <v>0.0</v>
      </c>
      <c r="C155" s="1">
        <v>0.0</v>
      </c>
    </row>
    <row r="156" ht="15.75" customHeight="1">
      <c r="A156" s="9">
        <v>42578.0</v>
      </c>
      <c r="B156" s="1">
        <v>0.3</v>
      </c>
      <c r="C156" s="1">
        <v>0.0</v>
      </c>
    </row>
    <row r="157" ht="15.75" customHeight="1">
      <c r="A157" s="9">
        <v>42579.0</v>
      </c>
      <c r="B157" s="1">
        <v>0.2</v>
      </c>
      <c r="C157" s="1">
        <v>0.0</v>
      </c>
    </row>
    <row r="158" ht="15.75" customHeight="1">
      <c r="A158" s="9">
        <v>42580.0</v>
      </c>
      <c r="B158" s="1">
        <v>0.0</v>
      </c>
      <c r="C158" s="1">
        <v>0.0</v>
      </c>
    </row>
    <row r="159" ht="15.75" customHeight="1">
      <c r="A159" s="9">
        <v>42581.0</v>
      </c>
      <c r="B159" s="1">
        <v>0.1</v>
      </c>
      <c r="C159" s="1">
        <v>0.0</v>
      </c>
    </row>
    <row r="160" ht="15.75" customHeight="1">
      <c r="A160" s="9">
        <v>42582.0</v>
      </c>
      <c r="B160" s="1">
        <v>0.2</v>
      </c>
      <c r="C160" s="1">
        <v>0.0</v>
      </c>
    </row>
    <row r="161" ht="15.75" customHeight="1">
      <c r="A161" s="9">
        <v>42583.0</v>
      </c>
      <c r="B161" s="1">
        <v>0.1</v>
      </c>
      <c r="C161" s="1">
        <v>0.0</v>
      </c>
    </row>
    <row r="162" ht="15.75" customHeight="1">
      <c r="A162" s="9">
        <v>42584.0</v>
      </c>
      <c r="B162" s="1">
        <v>1.0</v>
      </c>
      <c r="C162" s="1">
        <v>1.0</v>
      </c>
    </row>
    <row r="163" ht="15.75" customHeight="1">
      <c r="A163" s="9">
        <v>42585.0</v>
      </c>
      <c r="B163" s="1">
        <v>3.0</v>
      </c>
      <c r="C163" s="1">
        <v>0.0</v>
      </c>
    </row>
    <row r="164" ht="15.75" customHeight="1">
      <c r="A164" s="9">
        <v>42586.0</v>
      </c>
      <c r="B164" s="1">
        <v>2.0</v>
      </c>
      <c r="C164" s="1">
        <v>0.0</v>
      </c>
    </row>
    <row r="165" ht="15.75" customHeight="1">
      <c r="A165" s="9">
        <v>42587.0</v>
      </c>
      <c r="B165" s="1">
        <v>1.3</v>
      </c>
      <c r="C165" s="1">
        <v>0.0</v>
      </c>
    </row>
    <row r="166" ht="15.75" customHeight="1">
      <c r="A166" s="9">
        <v>42588.0</v>
      </c>
      <c r="B166" s="1">
        <v>0.0</v>
      </c>
      <c r="C166" s="1">
        <v>0.0</v>
      </c>
    </row>
    <row r="167" ht="15.75" customHeight="1">
      <c r="A167" s="9">
        <v>42589.0</v>
      </c>
      <c r="B167" s="1">
        <v>0.6</v>
      </c>
      <c r="C167" s="1">
        <v>0.0</v>
      </c>
    </row>
    <row r="168" ht="15.75" customHeight="1">
      <c r="A168" s="9">
        <v>42590.0</v>
      </c>
      <c r="B168" s="1">
        <v>1.4</v>
      </c>
      <c r="C168" s="1">
        <v>0.0</v>
      </c>
    </row>
    <row r="169" ht="15.75" customHeight="1">
      <c r="A169" s="9">
        <v>42591.0</v>
      </c>
      <c r="B169" s="1">
        <v>2.2</v>
      </c>
      <c r="C169" s="1">
        <v>0.0</v>
      </c>
    </row>
    <row r="170" ht="15.75" customHeight="1">
      <c r="A170" s="9">
        <v>42592.0</v>
      </c>
      <c r="B170" s="1">
        <v>1.9</v>
      </c>
      <c r="C170" s="1">
        <v>0.0</v>
      </c>
    </row>
    <row r="171" ht="15.75" customHeight="1">
      <c r="A171" s="9">
        <v>42593.0</v>
      </c>
      <c r="B171" s="1">
        <v>0.0</v>
      </c>
      <c r="C171" s="1">
        <v>0.0</v>
      </c>
    </row>
    <row r="172" ht="15.75" customHeight="1">
      <c r="A172" s="9">
        <v>42594.0</v>
      </c>
      <c r="B172" s="1">
        <v>0.0</v>
      </c>
      <c r="C172" s="1">
        <v>0.0</v>
      </c>
    </row>
    <row r="173" ht="15.75" customHeight="1">
      <c r="A173" s="9">
        <v>42595.0</v>
      </c>
      <c r="B173" s="1">
        <v>0.2</v>
      </c>
      <c r="C173" s="1">
        <v>0.0</v>
      </c>
    </row>
    <row r="174" ht="15.75" customHeight="1">
      <c r="A174" s="9">
        <v>42596.0</v>
      </c>
      <c r="B174" s="1">
        <v>0.1</v>
      </c>
      <c r="C174" s="1">
        <v>0.0</v>
      </c>
    </row>
    <row r="175" ht="15.75" customHeight="1">
      <c r="A175" s="9">
        <v>42597.0</v>
      </c>
      <c r="B175" s="1">
        <v>0.0</v>
      </c>
      <c r="C175" s="1">
        <v>0.0</v>
      </c>
    </row>
    <row r="176" ht="15.75" customHeight="1">
      <c r="A176" s="9">
        <v>42598.0</v>
      </c>
      <c r="B176" s="1">
        <v>1.0</v>
      </c>
      <c r="C176" s="1">
        <v>0.0</v>
      </c>
    </row>
    <row r="177" ht="15.75" customHeight="1">
      <c r="A177" s="9">
        <v>42599.0</v>
      </c>
      <c r="B177" s="1">
        <v>0.1</v>
      </c>
      <c r="C177" s="1">
        <v>0.0</v>
      </c>
    </row>
    <row r="178" ht="15.75" customHeight="1">
      <c r="A178" s="9">
        <v>42600.0</v>
      </c>
      <c r="B178" s="1">
        <v>1.4</v>
      </c>
      <c r="C178" s="1">
        <v>0.0</v>
      </c>
    </row>
    <row r="179" ht="15.75" customHeight="1">
      <c r="A179" s="9">
        <v>42601.0</v>
      </c>
      <c r="B179" s="1">
        <v>0.2</v>
      </c>
      <c r="C179" s="1">
        <v>0.0</v>
      </c>
    </row>
    <row r="180" ht="15.75" customHeight="1">
      <c r="A180" s="9">
        <v>42602.0</v>
      </c>
      <c r="B180" s="1">
        <v>1.5</v>
      </c>
      <c r="C180" s="1">
        <v>0.0</v>
      </c>
    </row>
    <row r="181" ht="15.75" customHeight="1">
      <c r="A181" s="9">
        <v>42603.0</v>
      </c>
      <c r="B181" s="1">
        <v>1.0</v>
      </c>
      <c r="C181" s="1">
        <v>0.0</v>
      </c>
    </row>
    <row r="182" ht="15.75" customHeight="1">
      <c r="A182" s="9">
        <v>42604.0</v>
      </c>
      <c r="B182" s="1">
        <v>0.7</v>
      </c>
      <c r="C182" s="1">
        <v>0.0</v>
      </c>
    </row>
    <row r="183" ht="15.75" customHeight="1">
      <c r="A183" s="9">
        <v>42605.0</v>
      </c>
      <c r="B183" s="1">
        <v>3.0</v>
      </c>
      <c r="C183" s="1">
        <v>0.0</v>
      </c>
    </row>
    <row r="184" ht="15.75" customHeight="1">
      <c r="A184" s="9">
        <v>42606.0</v>
      </c>
      <c r="B184" s="1">
        <v>1.7</v>
      </c>
      <c r="C184" s="1">
        <v>0.0</v>
      </c>
    </row>
    <row r="185" ht="15.75" customHeight="1">
      <c r="A185" s="9">
        <v>42607.0</v>
      </c>
      <c r="B185" s="1">
        <v>0.3</v>
      </c>
      <c r="C185" s="1">
        <v>1.0</v>
      </c>
    </row>
    <row r="186" ht="15.75" customHeight="1">
      <c r="A186" s="9">
        <v>42608.0</v>
      </c>
      <c r="B186" s="1">
        <v>0.0</v>
      </c>
      <c r="C186" s="1">
        <v>0.0</v>
      </c>
    </row>
    <row r="187" ht="15.75" customHeight="1">
      <c r="A187" s="9">
        <v>42609.0</v>
      </c>
      <c r="B187" s="1">
        <v>0.8</v>
      </c>
      <c r="C187" s="1">
        <v>0.0</v>
      </c>
    </row>
    <row r="188" ht="15.75" customHeight="1">
      <c r="A188" s="9">
        <v>42610.0</v>
      </c>
      <c r="B188" s="1">
        <v>1.2</v>
      </c>
      <c r="C188" s="1">
        <v>0.0</v>
      </c>
    </row>
    <row r="189" ht="15.75" customHeight="1">
      <c r="A189" s="9">
        <v>42611.0</v>
      </c>
      <c r="B189" s="1">
        <v>0.3</v>
      </c>
      <c r="C189" s="1">
        <v>0.0</v>
      </c>
    </row>
    <row r="190" ht="15.75" customHeight="1">
      <c r="A190" s="9">
        <v>42612.0</v>
      </c>
      <c r="B190" s="1">
        <v>3.3</v>
      </c>
      <c r="C190" s="1">
        <v>0.0</v>
      </c>
    </row>
    <row r="191" ht="15.75" customHeight="1">
      <c r="A191" s="9">
        <v>42613.0</v>
      </c>
      <c r="B191" s="1">
        <v>1.5</v>
      </c>
      <c r="C191" s="1">
        <v>0.0</v>
      </c>
    </row>
    <row r="192" ht="15.75" customHeight="1">
      <c r="A192" s="9">
        <v>42614.0</v>
      </c>
      <c r="B192" s="1">
        <v>0.1</v>
      </c>
      <c r="C192" s="1">
        <v>0.0</v>
      </c>
    </row>
    <row r="193" ht="15.75" customHeight="1">
      <c r="A193" s="9">
        <v>42615.0</v>
      </c>
      <c r="B193" s="1">
        <v>1.7</v>
      </c>
      <c r="C193" s="1">
        <v>0.0</v>
      </c>
    </row>
    <row r="194" ht="15.75" customHeight="1">
      <c r="A194" s="9">
        <v>42616.0</v>
      </c>
      <c r="B194" s="1">
        <v>5.7</v>
      </c>
      <c r="C194" s="1">
        <v>0.0</v>
      </c>
    </row>
    <row r="195" ht="15.75" customHeight="1">
      <c r="A195" s="9">
        <v>42617.0</v>
      </c>
      <c r="B195" s="1">
        <v>5.6</v>
      </c>
      <c r="C195" s="1">
        <v>0.0</v>
      </c>
    </row>
    <row r="196" ht="15.75" customHeight="1">
      <c r="A196" s="9">
        <v>42618.0</v>
      </c>
      <c r="B196" s="1">
        <v>5.0</v>
      </c>
      <c r="C196" s="1">
        <v>0.0</v>
      </c>
    </row>
    <row r="197" ht="15.75" customHeight="1">
      <c r="A197" s="9">
        <v>42619.0</v>
      </c>
      <c r="B197" s="1">
        <v>1.2</v>
      </c>
      <c r="C197" s="1">
        <v>0.0</v>
      </c>
    </row>
    <row r="198" ht="15.75" customHeight="1">
      <c r="A198" s="9">
        <v>42620.0</v>
      </c>
      <c r="B198" s="1">
        <v>0.0</v>
      </c>
      <c r="C198" s="1">
        <v>0.0</v>
      </c>
    </row>
    <row r="199" ht="15.75" customHeight="1">
      <c r="A199" s="9">
        <v>42621.0</v>
      </c>
      <c r="B199" s="1">
        <v>0.0</v>
      </c>
      <c r="C199" s="1">
        <v>0.0</v>
      </c>
    </row>
    <row r="200" ht="15.75" customHeight="1">
      <c r="A200" s="9">
        <v>42622.0</v>
      </c>
      <c r="B200" s="1">
        <v>0.0</v>
      </c>
      <c r="C200" s="1">
        <v>0.0</v>
      </c>
    </row>
    <row r="201" ht="15.75" customHeight="1">
      <c r="A201" s="9">
        <v>42623.0</v>
      </c>
      <c r="B201" s="1">
        <v>0.5</v>
      </c>
      <c r="C201" s="1">
        <v>0.0</v>
      </c>
    </row>
    <row r="202" ht="15.75" customHeight="1">
      <c r="A202" s="9">
        <v>42624.0</v>
      </c>
      <c r="B202" s="1">
        <v>0.9</v>
      </c>
      <c r="C202" s="1">
        <v>0.0</v>
      </c>
    </row>
    <row r="203" ht="15.75" customHeight="1">
      <c r="A203" s="9">
        <v>42625.0</v>
      </c>
      <c r="B203" s="1">
        <v>6.5</v>
      </c>
      <c r="C203" s="1">
        <v>0.0</v>
      </c>
    </row>
    <row r="204" ht="15.75" customHeight="1">
      <c r="A204" s="9">
        <v>42626.0</v>
      </c>
      <c r="B204" s="1">
        <v>5.2</v>
      </c>
      <c r="C204" s="1">
        <v>0.0</v>
      </c>
    </row>
    <row r="205" ht="15.75" customHeight="1">
      <c r="A205" s="9">
        <v>42627.0</v>
      </c>
      <c r="B205" s="1">
        <v>2.1</v>
      </c>
      <c r="C205" s="1">
        <v>0.0</v>
      </c>
    </row>
    <row r="206" ht="15.75" customHeight="1">
      <c r="A206" s="9">
        <v>42628.0</v>
      </c>
      <c r="B206" s="1">
        <v>8.2</v>
      </c>
      <c r="C206" s="1">
        <v>1.0</v>
      </c>
    </row>
    <row r="207" ht="15.75" customHeight="1">
      <c r="A207" s="9">
        <v>42629.0</v>
      </c>
      <c r="B207" s="1">
        <v>9.0</v>
      </c>
      <c r="C207" s="1">
        <v>0.0</v>
      </c>
    </row>
    <row r="208" ht="15.75" customHeight="1">
      <c r="A208" s="9">
        <v>42630.0</v>
      </c>
      <c r="B208" s="1">
        <v>5.3</v>
      </c>
      <c r="C208" s="1">
        <v>0.0</v>
      </c>
    </row>
    <row r="209" ht="15.75" customHeight="1">
      <c r="A209" s="9">
        <v>42631.0</v>
      </c>
      <c r="B209" s="1">
        <v>0.3</v>
      </c>
      <c r="C209" s="1">
        <v>0.0</v>
      </c>
    </row>
    <row r="210" ht="15.75" customHeight="1">
      <c r="A210" s="9">
        <v>42632.0</v>
      </c>
      <c r="B210" s="1">
        <v>0.0</v>
      </c>
      <c r="C210" s="1">
        <v>0.0</v>
      </c>
    </row>
    <row r="211" ht="15.75" customHeight="1">
      <c r="A211" s="9">
        <v>42633.0</v>
      </c>
      <c r="B211" s="1">
        <v>0.0</v>
      </c>
      <c r="C211" s="1">
        <v>0.0</v>
      </c>
    </row>
    <row r="212" ht="15.75" customHeight="1">
      <c r="A212" s="9">
        <v>42634.0</v>
      </c>
      <c r="B212" s="1">
        <v>0.5</v>
      </c>
      <c r="C212" s="1">
        <v>0.0</v>
      </c>
    </row>
    <row r="213" ht="15.75" customHeight="1">
      <c r="A213" s="9">
        <v>42635.0</v>
      </c>
      <c r="B213" s="1">
        <v>2.4</v>
      </c>
      <c r="C213" s="1">
        <v>0.0</v>
      </c>
    </row>
    <row r="214" ht="15.75" customHeight="1">
      <c r="A214" s="9">
        <v>42636.0</v>
      </c>
      <c r="B214" s="1">
        <v>2.6</v>
      </c>
      <c r="C214" s="1">
        <v>0.0</v>
      </c>
    </row>
    <row r="215" ht="15.75" customHeight="1">
      <c r="A215" s="9">
        <v>42637.0</v>
      </c>
      <c r="B215" s="1">
        <v>9.7</v>
      </c>
      <c r="C215" s="1">
        <v>0.0</v>
      </c>
    </row>
    <row r="216" ht="15.75" customHeight="1">
      <c r="A216" s="9">
        <v>42638.0</v>
      </c>
      <c r="B216" s="1">
        <v>14.3</v>
      </c>
      <c r="C216" s="1">
        <v>0.0</v>
      </c>
    </row>
    <row r="217" ht="15.75" customHeight="1">
      <c r="A217" s="9">
        <v>42639.0</v>
      </c>
      <c r="B217" s="1">
        <v>14.0</v>
      </c>
      <c r="C217" s="1">
        <v>0.0</v>
      </c>
    </row>
    <row r="218" ht="15.75" customHeight="1">
      <c r="A218" s="9">
        <v>42640.0</v>
      </c>
      <c r="B218" s="1">
        <v>6.3</v>
      </c>
      <c r="C218" s="1">
        <v>0.0</v>
      </c>
    </row>
    <row r="219" ht="15.75" customHeight="1">
      <c r="A219" s="9">
        <v>42641.0</v>
      </c>
      <c r="B219" s="1">
        <v>10.1</v>
      </c>
      <c r="C219" s="1">
        <v>0.0</v>
      </c>
    </row>
    <row r="220" ht="15.75" customHeight="1">
      <c r="A220" s="9">
        <v>42642.0</v>
      </c>
      <c r="B220" s="1">
        <v>11.7</v>
      </c>
      <c r="C220" s="1">
        <v>0.0</v>
      </c>
    </row>
    <row r="221" ht="15.75" customHeight="1">
      <c r="A221" s="9">
        <v>42643.0</v>
      </c>
      <c r="B221" s="1">
        <v>14.1</v>
      </c>
      <c r="C221" s="1">
        <v>0.0</v>
      </c>
    </row>
    <row r="222" ht="15.75" customHeight="1">
      <c r="A222" s="9">
        <v>42644.0</v>
      </c>
      <c r="B222" s="1">
        <v>13.5</v>
      </c>
      <c r="C222" s="1">
        <v>0.0</v>
      </c>
    </row>
    <row r="223" ht="15.75" customHeight="1">
      <c r="A223" s="9">
        <v>42645.0</v>
      </c>
      <c r="B223" s="1">
        <v>13.0</v>
      </c>
      <c r="C223" s="1">
        <v>0.0</v>
      </c>
    </row>
    <row r="224" ht="15.75" customHeight="1">
      <c r="A224" s="9">
        <v>42646.0</v>
      </c>
      <c r="B224" s="1">
        <v>7.3</v>
      </c>
      <c r="C224" s="1">
        <v>0.0</v>
      </c>
    </row>
    <row r="225" ht="15.75" customHeight="1">
      <c r="A225" s="9">
        <v>42647.0</v>
      </c>
      <c r="B225" s="1">
        <v>10.6</v>
      </c>
      <c r="C225" s="1">
        <v>0.0</v>
      </c>
    </row>
    <row r="226" ht="15.75" customHeight="1">
      <c r="A226" s="9">
        <v>42648.0</v>
      </c>
      <c r="B226" s="1">
        <v>15.0</v>
      </c>
      <c r="C226" s="1">
        <v>1.0</v>
      </c>
    </row>
    <row r="227" ht="15.75" customHeight="1">
      <c r="A227" s="9">
        <v>42649.0</v>
      </c>
      <c r="B227" s="1">
        <v>12.0</v>
      </c>
      <c r="C227" s="1">
        <v>0.0</v>
      </c>
    </row>
    <row r="228" ht="15.75" customHeight="1">
      <c r="A228" s="9">
        <v>42650.0</v>
      </c>
      <c r="B228" s="1">
        <v>8.5</v>
      </c>
      <c r="C228" s="1">
        <v>0.0</v>
      </c>
    </row>
    <row r="229" ht="15.75" customHeight="1">
      <c r="A229" s="9">
        <v>42651.0</v>
      </c>
      <c r="B229" s="1">
        <v>9.2</v>
      </c>
      <c r="C229" s="1">
        <v>0.0</v>
      </c>
    </row>
    <row r="230" ht="15.75" customHeight="1">
      <c r="A230" s="9">
        <v>42652.0</v>
      </c>
      <c r="B230" s="1">
        <v>11.6</v>
      </c>
      <c r="C230" s="1">
        <v>0.0</v>
      </c>
    </row>
    <row r="231" ht="15.75" customHeight="1">
      <c r="A231" s="9">
        <v>42653.0</v>
      </c>
      <c r="B231" s="1">
        <v>17.9</v>
      </c>
      <c r="C231" s="1">
        <v>0.0</v>
      </c>
    </row>
    <row r="232" ht="15.75" customHeight="1">
      <c r="A232" s="9">
        <v>42654.0</v>
      </c>
      <c r="B232" s="1">
        <v>17.9</v>
      </c>
      <c r="C232" s="1">
        <v>0.0</v>
      </c>
    </row>
    <row r="233" ht="15.75" customHeight="1">
      <c r="A233" s="9">
        <v>42655.0</v>
      </c>
      <c r="B233" s="1">
        <v>14.1</v>
      </c>
      <c r="C233" s="1">
        <v>0.0</v>
      </c>
    </row>
    <row r="234" ht="15.75" customHeight="1">
      <c r="A234" s="9">
        <v>42656.0</v>
      </c>
      <c r="B234" s="1">
        <v>9.8</v>
      </c>
      <c r="C234" s="1">
        <v>0.0</v>
      </c>
    </row>
    <row r="235" ht="15.75" customHeight="1">
      <c r="A235" s="9">
        <v>42657.0</v>
      </c>
      <c r="B235" s="1">
        <v>17.2</v>
      </c>
      <c r="C235" s="1">
        <v>0.0</v>
      </c>
    </row>
    <row r="236" ht="15.75" customHeight="1">
      <c r="A236" s="9">
        <v>42658.0</v>
      </c>
      <c r="B236" s="1">
        <v>23.2</v>
      </c>
      <c r="C236" s="1">
        <v>0.0</v>
      </c>
    </row>
    <row r="237" ht="15.75" customHeight="1">
      <c r="A237" s="9">
        <v>42659.0</v>
      </c>
      <c r="B237" s="1">
        <v>13.7</v>
      </c>
      <c r="C237" s="1">
        <v>0.0</v>
      </c>
    </row>
    <row r="238" ht="15.75" customHeight="1">
      <c r="A238" s="9">
        <v>42660.0</v>
      </c>
      <c r="B238" s="1">
        <v>2.7</v>
      </c>
      <c r="C238" s="1">
        <v>0.0</v>
      </c>
    </row>
    <row r="239" ht="15.75" customHeight="1">
      <c r="A239" s="9">
        <v>42661.0</v>
      </c>
      <c r="B239" s="1">
        <v>10.9</v>
      </c>
      <c r="C239" s="1">
        <v>0.0</v>
      </c>
    </row>
    <row r="240" ht="15.75" customHeight="1">
      <c r="A240" s="9">
        <v>42662.0</v>
      </c>
      <c r="B240" s="1">
        <v>4.6</v>
      </c>
      <c r="C240" s="1">
        <v>0.0</v>
      </c>
    </row>
    <row r="241" ht="15.75" customHeight="1">
      <c r="A241" s="9">
        <v>42663.0</v>
      </c>
      <c r="B241" s="1">
        <v>13.1</v>
      </c>
      <c r="C241" s="1">
        <v>0.0</v>
      </c>
    </row>
    <row r="242" ht="15.75" customHeight="1">
      <c r="A242" s="9">
        <v>42664.0</v>
      </c>
      <c r="B242" s="1">
        <v>5.2</v>
      </c>
      <c r="C242" s="1">
        <v>0.0</v>
      </c>
    </row>
    <row r="243" ht="15.75" customHeight="1">
      <c r="A243" s="9">
        <v>42665.0</v>
      </c>
      <c r="B243" s="1">
        <v>8.7</v>
      </c>
      <c r="C243" s="1">
        <v>0.0</v>
      </c>
    </row>
    <row r="244" ht="15.75" customHeight="1">
      <c r="A244" s="9">
        <v>42666.0</v>
      </c>
      <c r="B244" s="1">
        <v>19.4</v>
      </c>
      <c r="C244" s="1">
        <v>0.0</v>
      </c>
    </row>
    <row r="245" ht="15.75" customHeight="1">
      <c r="A245" s="9">
        <v>42667.0</v>
      </c>
      <c r="B245" s="1">
        <v>17.8</v>
      </c>
      <c r="C245" s="1">
        <v>0.0</v>
      </c>
    </row>
    <row r="246" ht="15.75" customHeight="1">
      <c r="A246" s="9">
        <v>42668.0</v>
      </c>
      <c r="B246" s="1">
        <v>24.1</v>
      </c>
      <c r="C246" s="1">
        <v>0.0</v>
      </c>
    </row>
    <row r="247" ht="15.75" customHeight="1">
      <c r="A247" s="9">
        <v>42669.0</v>
      </c>
      <c r="B247" s="1">
        <v>25.9</v>
      </c>
      <c r="C247" s="1">
        <v>0.0</v>
      </c>
    </row>
    <row r="248" ht="15.75" customHeight="1">
      <c r="A248" s="9">
        <v>42670.0</v>
      </c>
      <c r="B248" s="1">
        <v>27.1</v>
      </c>
      <c r="C248" s="1">
        <v>0.0</v>
      </c>
    </row>
    <row r="249" ht="15.75" customHeight="1">
      <c r="A249" s="9">
        <v>42671.0</v>
      </c>
      <c r="B249" s="1">
        <v>19.7</v>
      </c>
      <c r="C249" s="1">
        <v>0.0</v>
      </c>
    </row>
    <row r="250" ht="15.75" customHeight="1">
      <c r="A250" s="9">
        <v>42672.0</v>
      </c>
      <c r="B250" s="1">
        <v>22.1</v>
      </c>
      <c r="C250" s="1">
        <v>0.0</v>
      </c>
    </row>
    <row r="251" ht="15.75" customHeight="1">
      <c r="A251" s="9">
        <v>42673.0</v>
      </c>
      <c r="B251" s="1">
        <v>17.8</v>
      </c>
      <c r="C251" s="1">
        <v>0.0</v>
      </c>
    </row>
    <row r="252" ht="15.75" customHeight="1">
      <c r="A252" s="9">
        <v>42674.0</v>
      </c>
      <c r="B252" s="1">
        <v>23.5</v>
      </c>
      <c r="C252" s="1">
        <v>0.0</v>
      </c>
    </row>
    <row r="253" ht="15.75" customHeight="1">
      <c r="A253" s="9">
        <v>42675.0</v>
      </c>
      <c r="B253" s="1">
        <v>28.2</v>
      </c>
      <c r="C253" s="1">
        <v>0.0</v>
      </c>
    </row>
    <row r="254" ht="15.75" customHeight="1">
      <c r="A254" s="9">
        <v>42676.0</v>
      </c>
      <c r="B254" s="1">
        <v>15.1</v>
      </c>
      <c r="C254" s="1">
        <v>0.0</v>
      </c>
    </row>
    <row r="255" ht="15.75" customHeight="1">
      <c r="A255" s="9">
        <v>42677.0</v>
      </c>
      <c r="B255" s="1">
        <v>16.8</v>
      </c>
      <c r="C255" s="1">
        <v>0.0</v>
      </c>
    </row>
    <row r="256" ht="15.75" customHeight="1">
      <c r="A256" s="9">
        <v>42678.0</v>
      </c>
      <c r="B256" s="1">
        <v>21.1</v>
      </c>
      <c r="C256" s="1">
        <v>0.0</v>
      </c>
    </row>
    <row r="257" ht="15.75" customHeight="1">
      <c r="A257" s="9">
        <v>42679.0</v>
      </c>
      <c r="B257" s="1">
        <v>25.6</v>
      </c>
      <c r="C257" s="1">
        <v>0.0</v>
      </c>
    </row>
    <row r="258" ht="15.75" customHeight="1">
      <c r="A258" s="9">
        <v>42680.0</v>
      </c>
      <c r="B258" s="1">
        <v>21.8</v>
      </c>
      <c r="C258" s="1">
        <v>0.0</v>
      </c>
    </row>
    <row r="259" ht="15.75" customHeight="1">
      <c r="A259" s="9">
        <v>42681.0</v>
      </c>
      <c r="B259" s="1">
        <v>27.2</v>
      </c>
      <c r="C259" s="1">
        <v>0.0</v>
      </c>
    </row>
    <row r="260" ht="15.75" customHeight="1">
      <c r="A260" s="9">
        <v>42682.0</v>
      </c>
      <c r="B260" s="1">
        <v>21.4</v>
      </c>
      <c r="C260" s="1">
        <v>0.0</v>
      </c>
    </row>
    <row r="261" ht="15.75" customHeight="1">
      <c r="A261" s="9">
        <v>42683.0</v>
      </c>
      <c r="B261" s="1">
        <v>18.2</v>
      </c>
      <c r="C261" s="1">
        <v>0.0</v>
      </c>
    </row>
    <row r="262" ht="15.75" customHeight="1">
      <c r="A262" s="9">
        <v>42684.0</v>
      </c>
      <c r="B262" s="1">
        <v>22.5</v>
      </c>
      <c r="C262" s="1">
        <v>0.0</v>
      </c>
    </row>
    <row r="263" ht="15.75" customHeight="1">
      <c r="A263" s="9">
        <v>42685.0</v>
      </c>
      <c r="B263" s="1">
        <v>22.0</v>
      </c>
      <c r="C263" s="1">
        <v>0.0</v>
      </c>
    </row>
    <row r="264" ht="15.75" customHeight="1">
      <c r="A264" s="9">
        <v>42686.0</v>
      </c>
      <c r="B264" s="1">
        <v>26.4</v>
      </c>
      <c r="C264" s="1">
        <v>1.0</v>
      </c>
    </row>
    <row r="265" ht="15.75" customHeight="1">
      <c r="A265" s="9">
        <v>42687.0</v>
      </c>
      <c r="B265" s="1">
        <v>17.2</v>
      </c>
      <c r="C265" s="1">
        <v>0.0</v>
      </c>
    </row>
    <row r="266" ht="15.75" customHeight="1">
      <c r="A266" s="9">
        <v>42688.0</v>
      </c>
      <c r="B266" s="1">
        <v>18.6</v>
      </c>
      <c r="C266" s="1">
        <v>0.0</v>
      </c>
    </row>
    <row r="267" ht="15.75" customHeight="1">
      <c r="A267" s="9">
        <v>42689.0</v>
      </c>
      <c r="B267" s="1">
        <v>18.1</v>
      </c>
      <c r="C267" s="1">
        <v>0.0</v>
      </c>
    </row>
    <row r="268" ht="15.75" customHeight="1">
      <c r="A268" s="9">
        <v>42690.0</v>
      </c>
      <c r="B268" s="1">
        <v>13.1</v>
      </c>
      <c r="C268" s="1">
        <v>0.0</v>
      </c>
    </row>
    <row r="269" ht="15.75" customHeight="1">
      <c r="A269" s="9">
        <v>42691.0</v>
      </c>
      <c r="B269" s="1">
        <v>16.7</v>
      </c>
      <c r="C269" s="1">
        <v>0.0</v>
      </c>
    </row>
    <row r="270" ht="15.75" customHeight="1">
      <c r="A270" s="9">
        <v>42692.0</v>
      </c>
      <c r="B270" s="1">
        <v>17.3</v>
      </c>
      <c r="C270" s="1">
        <v>0.0</v>
      </c>
    </row>
    <row r="271" ht="15.75" customHeight="1">
      <c r="A271" s="9">
        <v>42693.0</v>
      </c>
      <c r="B271" s="1">
        <v>17.8</v>
      </c>
      <c r="C271" s="1">
        <v>0.0</v>
      </c>
    </row>
    <row r="272" ht="15.75" customHeight="1">
      <c r="A272" s="9">
        <v>42694.0</v>
      </c>
      <c r="B272" s="1">
        <v>22.9</v>
      </c>
      <c r="C272" s="1">
        <v>0.0</v>
      </c>
    </row>
    <row r="273" ht="15.75" customHeight="1">
      <c r="A273" s="9">
        <v>42695.0</v>
      </c>
      <c r="B273" s="1">
        <v>33.6</v>
      </c>
      <c r="C273" s="1">
        <v>0.0</v>
      </c>
    </row>
    <row r="274" ht="15.75" customHeight="1">
      <c r="A274" s="9">
        <v>42696.0</v>
      </c>
      <c r="B274" s="1">
        <v>31.8</v>
      </c>
      <c r="C274" s="1">
        <v>0.0</v>
      </c>
    </row>
    <row r="275" ht="15.75" customHeight="1">
      <c r="A275" s="9">
        <v>42697.0</v>
      </c>
      <c r="B275" s="1">
        <v>31.1</v>
      </c>
      <c r="C275" s="1">
        <v>0.0</v>
      </c>
    </row>
    <row r="276" ht="15.75" customHeight="1">
      <c r="A276" s="9">
        <v>42698.0</v>
      </c>
      <c r="B276" s="1">
        <v>33.2</v>
      </c>
      <c r="C276" s="1">
        <v>0.0</v>
      </c>
    </row>
    <row r="277" ht="15.75" customHeight="1">
      <c r="A277" s="9">
        <v>42699.0</v>
      </c>
      <c r="B277" s="1">
        <v>30.0</v>
      </c>
      <c r="C277" s="1">
        <v>0.0</v>
      </c>
    </row>
    <row r="278" ht="15.75" customHeight="1">
      <c r="A278" s="9">
        <v>42700.0</v>
      </c>
      <c r="B278" s="1">
        <v>26.9</v>
      </c>
      <c r="C278" s="1">
        <v>0.0</v>
      </c>
    </row>
    <row r="279" ht="15.75" customHeight="1">
      <c r="A279" s="9">
        <v>42701.0</v>
      </c>
      <c r="B279" s="1">
        <v>28.5</v>
      </c>
      <c r="C279" s="1">
        <v>0.0</v>
      </c>
    </row>
    <row r="280" ht="15.75" customHeight="1">
      <c r="A280" s="9">
        <v>42702.0</v>
      </c>
      <c r="B280" s="1">
        <v>31.1</v>
      </c>
      <c r="C280" s="1">
        <v>0.0</v>
      </c>
    </row>
    <row r="281" ht="15.75" customHeight="1">
      <c r="A281" s="9">
        <v>42703.0</v>
      </c>
      <c r="B281" s="1">
        <v>29.3</v>
      </c>
      <c r="C281" s="1">
        <v>0.0</v>
      </c>
    </row>
    <row r="282" ht="15.75" customHeight="1">
      <c r="A282" s="9">
        <v>42704.0</v>
      </c>
      <c r="B282" s="1">
        <v>25.7</v>
      </c>
      <c r="C282" s="1">
        <v>0.0</v>
      </c>
    </row>
    <row r="283" ht="15.75" customHeight="1">
      <c r="A283" s="9">
        <v>42705.0</v>
      </c>
      <c r="B283" s="1">
        <v>19.7</v>
      </c>
      <c r="C283" s="1">
        <v>0.0</v>
      </c>
    </row>
    <row r="284" ht="15.75" customHeight="1">
      <c r="A284" s="9">
        <v>42706.0</v>
      </c>
      <c r="B284" s="1">
        <v>23.4</v>
      </c>
      <c r="C284" s="1">
        <v>0.0</v>
      </c>
    </row>
    <row r="285" ht="15.75" customHeight="1">
      <c r="A285" s="9">
        <v>42707.0</v>
      </c>
      <c r="B285" s="1">
        <v>27.3</v>
      </c>
      <c r="C285" s="1">
        <v>1.0</v>
      </c>
    </row>
    <row r="286" ht="15.75" customHeight="1">
      <c r="A286" s="9">
        <v>42708.0</v>
      </c>
      <c r="B286" s="1">
        <v>33.4</v>
      </c>
      <c r="C286" s="1">
        <v>0.0</v>
      </c>
    </row>
    <row r="287" ht="15.75" customHeight="1">
      <c r="A287" s="9">
        <v>42709.0</v>
      </c>
      <c r="B287" s="1">
        <v>37.9</v>
      </c>
      <c r="C287" s="1">
        <v>0.0</v>
      </c>
    </row>
    <row r="288" ht="15.75" customHeight="1">
      <c r="A288" s="9">
        <v>42710.0</v>
      </c>
      <c r="B288" s="1">
        <v>32.3</v>
      </c>
      <c r="C288" s="1">
        <v>0.0</v>
      </c>
    </row>
    <row r="289" ht="15.75" customHeight="1">
      <c r="A289" s="9">
        <v>42711.0</v>
      </c>
      <c r="B289" s="1">
        <v>32.7</v>
      </c>
      <c r="C289" s="1">
        <v>0.0</v>
      </c>
    </row>
    <row r="290" ht="15.75" customHeight="1">
      <c r="A290" s="9">
        <v>42712.0</v>
      </c>
      <c r="B290" s="1">
        <v>30.6</v>
      </c>
      <c r="C290" s="1">
        <v>0.0</v>
      </c>
    </row>
    <row r="291" ht="15.75" customHeight="1">
      <c r="A291" s="9">
        <v>42713.0</v>
      </c>
      <c r="B291" s="1">
        <v>37.2</v>
      </c>
      <c r="C291" s="1">
        <v>0.0</v>
      </c>
    </row>
    <row r="292" ht="15.75" customHeight="1">
      <c r="A292" s="9">
        <v>42714.0</v>
      </c>
      <c r="B292" s="1">
        <v>45.2</v>
      </c>
      <c r="C292" s="1">
        <v>0.0</v>
      </c>
    </row>
    <row r="293" ht="15.75" customHeight="1">
      <c r="A293" s="9">
        <v>42715.0</v>
      </c>
      <c r="B293" s="1">
        <v>43.6</v>
      </c>
      <c r="C293" s="1">
        <v>0.0</v>
      </c>
    </row>
    <row r="294" ht="15.75" customHeight="1">
      <c r="A294" s="9">
        <v>42716.0</v>
      </c>
      <c r="B294" s="1">
        <v>35.5</v>
      </c>
      <c r="C294" s="1">
        <v>0.0</v>
      </c>
    </row>
    <row r="295" ht="15.75" customHeight="1">
      <c r="A295" s="9">
        <v>42717.0</v>
      </c>
      <c r="B295" s="1">
        <v>32.8</v>
      </c>
      <c r="C295" s="1">
        <v>0.0</v>
      </c>
    </row>
    <row r="296" ht="15.75" customHeight="1">
      <c r="A296" s="9">
        <v>42718.0</v>
      </c>
      <c r="B296" s="1">
        <v>34.6</v>
      </c>
      <c r="C296" s="1">
        <v>0.0</v>
      </c>
    </row>
    <row r="297" ht="15.75" customHeight="1">
      <c r="A297" s="9">
        <v>42719.0</v>
      </c>
      <c r="B297" s="1">
        <v>47.2</v>
      </c>
      <c r="C297" s="1">
        <v>0.0</v>
      </c>
    </row>
    <row r="298" ht="15.75" customHeight="1">
      <c r="A298" s="9">
        <v>42720.0</v>
      </c>
      <c r="B298" s="1">
        <v>62.7</v>
      </c>
      <c r="C298" s="1">
        <v>0.0</v>
      </c>
    </row>
    <row r="299" ht="15.75" customHeight="1">
      <c r="A299" s="9">
        <v>42721.0</v>
      </c>
      <c r="B299" s="1">
        <v>49.7</v>
      </c>
      <c r="C299" s="1">
        <v>0.0</v>
      </c>
    </row>
    <row r="300" ht="15.75" customHeight="1">
      <c r="A300" s="9">
        <v>42722.0</v>
      </c>
      <c r="B300" s="1">
        <v>30.8</v>
      </c>
      <c r="C300" s="1">
        <v>0.0</v>
      </c>
    </row>
    <row r="301" ht="15.75" customHeight="1">
      <c r="A301" s="9">
        <v>42723.0</v>
      </c>
      <c r="B301" s="1">
        <v>50.0</v>
      </c>
      <c r="C301" s="1">
        <v>0.0</v>
      </c>
    </row>
    <row r="302" ht="15.75" customHeight="1">
      <c r="A302" s="9">
        <v>42724.0</v>
      </c>
      <c r="B302" s="1">
        <v>49.3</v>
      </c>
      <c r="C302" s="1">
        <v>0.0</v>
      </c>
    </row>
    <row r="303" ht="15.75" customHeight="1">
      <c r="A303" s="9">
        <v>42725.0</v>
      </c>
      <c r="B303" s="1">
        <v>35.0</v>
      </c>
      <c r="C303" s="1">
        <v>0.0</v>
      </c>
    </row>
    <row r="304" ht="15.75" customHeight="1">
      <c r="A304" s="9">
        <v>42726.0</v>
      </c>
      <c r="B304" s="1">
        <v>36.5</v>
      </c>
      <c r="C304" s="1">
        <v>0.0</v>
      </c>
    </row>
    <row r="305" ht="15.75" customHeight="1">
      <c r="A305" s="9">
        <v>42727.0</v>
      </c>
      <c r="B305" s="1">
        <v>31.3</v>
      </c>
      <c r="C305" s="1">
        <v>0.0</v>
      </c>
    </row>
    <row r="306" ht="15.75" customHeight="1">
      <c r="A306" s="9">
        <v>42728.0</v>
      </c>
      <c r="B306" s="1">
        <v>30.9</v>
      </c>
      <c r="C306" s="1">
        <v>0.0</v>
      </c>
    </row>
    <row r="307" ht="15.75" customHeight="1">
      <c r="A307" s="9">
        <v>42729.0</v>
      </c>
      <c r="B307" s="1">
        <v>32.4</v>
      </c>
      <c r="C307" s="1">
        <v>1.0</v>
      </c>
    </row>
    <row r="308" ht="15.75" customHeight="1">
      <c r="A308" s="9">
        <v>42730.0</v>
      </c>
      <c r="B308" s="1">
        <v>41.1</v>
      </c>
      <c r="C308" s="1">
        <v>0.0</v>
      </c>
    </row>
    <row r="309" ht="15.75" customHeight="1">
      <c r="A309" s="9">
        <v>42731.0</v>
      </c>
      <c r="B309" s="1">
        <v>21.0</v>
      </c>
      <c r="C309" s="1">
        <v>0.0</v>
      </c>
    </row>
    <row r="310" ht="15.75" customHeight="1">
      <c r="A310" s="9">
        <v>42732.0</v>
      </c>
      <c r="B310" s="1">
        <v>30.2</v>
      </c>
      <c r="C310" s="1">
        <v>0.0</v>
      </c>
    </row>
    <row r="311" ht="15.75" customHeight="1">
      <c r="A311" s="9">
        <v>42733.0</v>
      </c>
      <c r="B311" s="1">
        <v>37.4</v>
      </c>
      <c r="C311" s="1">
        <v>0.0</v>
      </c>
    </row>
    <row r="312" ht="15.75" customHeight="1">
      <c r="A312" s="9">
        <v>42734.0</v>
      </c>
      <c r="B312" s="1">
        <v>34.0</v>
      </c>
      <c r="C312" s="1">
        <v>0.0</v>
      </c>
    </row>
    <row r="313" ht="15.75" customHeight="1">
      <c r="A313" s="9">
        <v>42735.0</v>
      </c>
      <c r="B313" s="1">
        <v>39.6</v>
      </c>
      <c r="C313" s="1">
        <v>0.0</v>
      </c>
    </row>
    <row r="314" ht="15.75" customHeight="1">
      <c r="A314" s="9">
        <v>42736.0</v>
      </c>
      <c r="B314" s="1">
        <v>30.6</v>
      </c>
      <c r="C314" s="1">
        <v>0.0</v>
      </c>
    </row>
    <row r="315" ht="15.75" customHeight="1">
      <c r="A315" s="9">
        <v>42737.0</v>
      </c>
      <c r="B315" s="1">
        <v>37.4</v>
      </c>
      <c r="C315" s="1">
        <v>0.0</v>
      </c>
    </row>
    <row r="316" ht="15.75" customHeight="1">
      <c r="A316" s="9">
        <v>42738.0</v>
      </c>
      <c r="B316" s="1">
        <v>30.3</v>
      </c>
      <c r="C316" s="1">
        <v>0.0</v>
      </c>
    </row>
    <row r="317" ht="15.75" customHeight="1">
      <c r="A317" s="9">
        <v>42739.0</v>
      </c>
      <c r="B317" s="1">
        <v>27.5</v>
      </c>
      <c r="C317" s="1">
        <v>0.0</v>
      </c>
    </row>
    <row r="318" ht="15.75" customHeight="1">
      <c r="A318" s="9">
        <v>42740.0</v>
      </c>
      <c r="B318" s="1">
        <v>38.1</v>
      </c>
      <c r="C318" s="1">
        <v>0.0</v>
      </c>
    </row>
    <row r="319" ht="15.75" customHeight="1">
      <c r="A319" s="9">
        <v>42741.0</v>
      </c>
      <c r="B319" s="1">
        <v>41.9</v>
      </c>
      <c r="C319" s="1">
        <v>0.0</v>
      </c>
    </row>
    <row r="320" ht="15.75" customHeight="1">
      <c r="A320" s="9">
        <v>42742.0</v>
      </c>
      <c r="B320" s="1">
        <v>50.2</v>
      </c>
      <c r="C320" s="1">
        <v>0.0</v>
      </c>
    </row>
    <row r="321" ht="15.75" customHeight="1">
      <c r="A321" s="9">
        <v>42743.0</v>
      </c>
      <c r="B321" s="1">
        <v>51.3</v>
      </c>
      <c r="C321" s="1">
        <v>0.0</v>
      </c>
    </row>
    <row r="322" ht="15.75" customHeight="1">
      <c r="A322" s="9">
        <v>42744.0</v>
      </c>
      <c r="B322" s="1">
        <v>54.5</v>
      </c>
      <c r="C322" s="1">
        <v>0.0</v>
      </c>
    </row>
    <row r="323" ht="15.75" customHeight="1">
      <c r="A323" s="9">
        <v>42745.0</v>
      </c>
      <c r="B323" s="1">
        <v>46.1</v>
      </c>
      <c r="C323" s="1">
        <v>0.0</v>
      </c>
    </row>
    <row r="324" ht="15.75" customHeight="1">
      <c r="A324" s="9">
        <v>42746.0</v>
      </c>
      <c r="B324" s="1">
        <v>21.0</v>
      </c>
      <c r="C324" s="1">
        <v>0.0</v>
      </c>
    </row>
    <row r="325" ht="15.75" customHeight="1">
      <c r="A325" s="9">
        <v>42747.0</v>
      </c>
      <c r="B325" s="1">
        <v>18.9</v>
      </c>
      <c r="C325" s="1">
        <v>0.0</v>
      </c>
    </row>
    <row r="326" ht="15.75" customHeight="1">
      <c r="A326" s="9">
        <v>42748.0</v>
      </c>
      <c r="B326" s="1">
        <v>28.4</v>
      </c>
      <c r="C326" s="1">
        <v>1.0</v>
      </c>
    </row>
    <row r="327" ht="15.75" customHeight="1">
      <c r="A327" s="9">
        <v>42749.0</v>
      </c>
      <c r="B327" s="1">
        <v>46.2</v>
      </c>
      <c r="C327" s="1">
        <v>0.0</v>
      </c>
    </row>
    <row r="328" ht="15.75" customHeight="1">
      <c r="A328" s="9">
        <v>42750.0</v>
      </c>
      <c r="B328" s="1">
        <v>40.5</v>
      </c>
      <c r="C328" s="1">
        <v>0.0</v>
      </c>
    </row>
    <row r="329" ht="15.75" customHeight="1">
      <c r="A329" s="9">
        <v>42751.0</v>
      </c>
      <c r="B329" s="1">
        <v>39.6</v>
      </c>
      <c r="C329" s="1">
        <v>0.0</v>
      </c>
    </row>
    <row r="330" ht="15.75" customHeight="1">
      <c r="A330" s="9">
        <v>42752.0</v>
      </c>
      <c r="B330" s="1">
        <v>32.1</v>
      </c>
      <c r="C330" s="1">
        <v>0.0</v>
      </c>
    </row>
    <row r="331" ht="15.75" customHeight="1">
      <c r="A331" s="9">
        <v>42753.0</v>
      </c>
      <c r="B331" s="1">
        <v>36.0</v>
      </c>
      <c r="C331" s="1">
        <v>0.0</v>
      </c>
    </row>
    <row r="332" ht="15.75" customHeight="1">
      <c r="A332" s="9">
        <v>42754.0</v>
      </c>
      <c r="B332" s="1">
        <v>31.7</v>
      </c>
      <c r="C332" s="1">
        <v>0.0</v>
      </c>
    </row>
    <row r="333" ht="15.75" customHeight="1">
      <c r="A333" s="9">
        <v>42755.0</v>
      </c>
      <c r="B333" s="1">
        <v>30.7</v>
      </c>
      <c r="C333" s="1">
        <v>0.0</v>
      </c>
    </row>
    <row r="334" ht="15.75" customHeight="1">
      <c r="A334" s="9">
        <v>42756.0</v>
      </c>
      <c r="B334" s="1">
        <v>26.3</v>
      </c>
      <c r="C334" s="1">
        <v>0.0</v>
      </c>
    </row>
    <row r="335" ht="15.75" customHeight="1">
      <c r="A335" s="9">
        <v>42757.0</v>
      </c>
      <c r="B335" s="1">
        <v>29.5</v>
      </c>
      <c r="C335" s="1">
        <v>0.0</v>
      </c>
    </row>
    <row r="336" ht="15.75" customHeight="1">
      <c r="A336" s="9">
        <v>42758.0</v>
      </c>
      <c r="B336" s="1">
        <v>34.4</v>
      </c>
      <c r="C336" s="1">
        <v>0.0</v>
      </c>
    </row>
    <row r="337" ht="15.75" customHeight="1">
      <c r="A337" s="9">
        <v>42759.0</v>
      </c>
      <c r="B337" s="1">
        <v>34.0</v>
      </c>
      <c r="C337" s="1">
        <v>0.0</v>
      </c>
    </row>
    <row r="338" ht="15.75" customHeight="1">
      <c r="A338" s="9">
        <v>42760.0</v>
      </c>
      <c r="B338" s="1">
        <v>29.8</v>
      </c>
      <c r="C338" s="1">
        <v>0.0</v>
      </c>
    </row>
    <row r="339" ht="15.75" customHeight="1">
      <c r="A339" s="9">
        <v>42761.0</v>
      </c>
      <c r="B339" s="1">
        <v>26.3</v>
      </c>
      <c r="C339" s="1">
        <v>1.0</v>
      </c>
    </row>
    <row r="340" ht="15.75" customHeight="1">
      <c r="A340" s="9">
        <v>42762.0</v>
      </c>
      <c r="B340" s="1">
        <v>28.2</v>
      </c>
      <c r="C340" s="1">
        <v>0.0</v>
      </c>
    </row>
    <row r="341" ht="15.75" customHeight="1">
      <c r="A341" s="9">
        <v>42763.0</v>
      </c>
      <c r="B341" s="1">
        <v>30.3</v>
      </c>
      <c r="C341" s="1">
        <v>0.0</v>
      </c>
    </row>
    <row r="342" ht="15.75" customHeight="1">
      <c r="A342" s="9">
        <v>42764.0</v>
      </c>
      <c r="B342" s="1">
        <v>33.2</v>
      </c>
      <c r="C342" s="1">
        <v>0.0</v>
      </c>
    </row>
    <row r="343" ht="15.75" customHeight="1">
      <c r="A343" s="9">
        <v>42765.0</v>
      </c>
      <c r="B343" s="1">
        <v>37.9</v>
      </c>
      <c r="C343" s="1">
        <v>0.0</v>
      </c>
    </row>
    <row r="344" ht="15.75" customHeight="1">
      <c r="A344" s="9">
        <v>42766.0</v>
      </c>
      <c r="B344" s="1">
        <v>44.9</v>
      </c>
      <c r="C344" s="1">
        <v>0.0</v>
      </c>
    </row>
    <row r="345" ht="15.75" customHeight="1">
      <c r="A345" s="9">
        <v>42767.0</v>
      </c>
      <c r="B345" s="1">
        <v>37.9</v>
      </c>
      <c r="C345" s="1">
        <v>0.0</v>
      </c>
    </row>
    <row r="346" ht="15.75" customHeight="1">
      <c r="A346" s="9">
        <v>42768.0</v>
      </c>
      <c r="B346" s="1">
        <v>37.6</v>
      </c>
      <c r="C346" s="1">
        <v>0.0</v>
      </c>
    </row>
    <row r="347" ht="15.75" customHeight="1">
      <c r="A347" s="9">
        <v>42769.0</v>
      </c>
      <c r="B347" s="1">
        <v>41.4</v>
      </c>
      <c r="C347" s="1">
        <v>0.0</v>
      </c>
    </row>
    <row r="348" ht="15.75" customHeight="1">
      <c r="A348" s="9">
        <v>42770.0</v>
      </c>
      <c r="B348" s="1">
        <v>42.8</v>
      </c>
      <c r="C348" s="1">
        <v>0.0</v>
      </c>
    </row>
    <row r="349" ht="15.75" customHeight="1">
      <c r="A349" s="9">
        <v>42771.0</v>
      </c>
      <c r="B349" s="1">
        <v>35.4</v>
      </c>
      <c r="C349" s="1">
        <v>0.0</v>
      </c>
    </row>
    <row r="350" ht="15.75" customHeight="1">
      <c r="A350" s="9">
        <v>42772.0</v>
      </c>
      <c r="B350" s="1">
        <v>37.1</v>
      </c>
      <c r="C350" s="1">
        <v>0.0</v>
      </c>
    </row>
    <row r="351" ht="15.75" customHeight="1">
      <c r="A351" s="9">
        <v>42773.0</v>
      </c>
      <c r="B351" s="1">
        <v>44.7</v>
      </c>
      <c r="C351" s="1">
        <v>0.0</v>
      </c>
    </row>
    <row r="352" ht="15.75" customHeight="1">
      <c r="A352" s="9">
        <v>42774.0</v>
      </c>
      <c r="B352" s="1">
        <v>31.7</v>
      </c>
      <c r="C352" s="1">
        <v>0.0</v>
      </c>
    </row>
    <row r="353" ht="15.75" customHeight="1">
      <c r="A353" s="9">
        <v>42775.0</v>
      </c>
      <c r="B353" s="1">
        <v>43.9</v>
      </c>
      <c r="C353" s="1">
        <v>0.0</v>
      </c>
    </row>
    <row r="354" ht="15.75" customHeight="1">
      <c r="A354" s="9">
        <v>42776.0</v>
      </c>
      <c r="B354" s="1">
        <v>55.5</v>
      </c>
      <c r="C354" s="1">
        <v>0.0</v>
      </c>
    </row>
    <row r="355" ht="15.75" customHeight="1">
      <c r="A355" s="9">
        <v>42777.0</v>
      </c>
      <c r="B355" s="1">
        <v>52.6</v>
      </c>
      <c r="C355" s="1">
        <v>0.0</v>
      </c>
    </row>
    <row r="356" ht="15.75" customHeight="1">
      <c r="A356" s="9">
        <v>42778.0</v>
      </c>
      <c r="B356" s="1">
        <v>45.2</v>
      </c>
      <c r="C356" s="1">
        <v>0.0</v>
      </c>
    </row>
    <row r="357" ht="15.75" customHeight="1">
      <c r="A357" s="9">
        <v>42779.0</v>
      </c>
      <c r="B357" s="1">
        <v>41.0</v>
      </c>
      <c r="C357" s="1">
        <v>0.0</v>
      </c>
    </row>
    <row r="358" ht="15.75" customHeight="1">
      <c r="A358" s="9">
        <v>42780.0</v>
      </c>
      <c r="B358" s="1">
        <v>42.0</v>
      </c>
      <c r="C358" s="1">
        <v>0.0</v>
      </c>
    </row>
    <row r="359" ht="15.75" customHeight="1">
      <c r="A359" s="9">
        <v>42781.0</v>
      </c>
      <c r="B359" s="1">
        <v>35.9</v>
      </c>
      <c r="C359" s="1">
        <v>0.0</v>
      </c>
    </row>
    <row r="360" ht="15.75" customHeight="1">
      <c r="A360" s="9">
        <v>42782.0</v>
      </c>
      <c r="B360" s="1">
        <v>36.8</v>
      </c>
      <c r="C360" s="1">
        <v>0.0</v>
      </c>
    </row>
    <row r="361" ht="15.75" customHeight="1">
      <c r="A361" s="9">
        <v>42783.0</v>
      </c>
      <c r="B361" s="1">
        <v>36.3</v>
      </c>
      <c r="C361" s="1">
        <v>0.0</v>
      </c>
    </row>
    <row r="362" ht="15.75" customHeight="1">
      <c r="A362" s="9">
        <v>42784.0</v>
      </c>
      <c r="B362" s="1">
        <v>27.0</v>
      </c>
      <c r="C362" s="1">
        <v>0.0</v>
      </c>
    </row>
    <row r="363" ht="15.75" customHeight="1">
      <c r="A363" s="9">
        <v>42785.0</v>
      </c>
      <c r="B363" s="1">
        <v>19.4</v>
      </c>
      <c r="C363" s="1">
        <v>0.0</v>
      </c>
    </row>
    <row r="364" ht="15.75" customHeight="1">
      <c r="A364" s="9">
        <v>42786.0</v>
      </c>
      <c r="B364" s="1">
        <v>29.3</v>
      </c>
      <c r="C364" s="1">
        <v>0.0</v>
      </c>
    </row>
    <row r="365" ht="15.75" customHeight="1">
      <c r="A365" s="9">
        <v>42787.0</v>
      </c>
      <c r="B365" s="1">
        <v>34.5</v>
      </c>
      <c r="C365" s="1">
        <v>0.0</v>
      </c>
    </row>
    <row r="366" ht="15.75" customHeight="1">
      <c r="A366" s="9">
        <v>42788.0</v>
      </c>
      <c r="B366" s="1">
        <v>25.1</v>
      </c>
      <c r="C366" s="1">
        <v>0.0</v>
      </c>
    </row>
    <row r="367" ht="15.75" customHeight="1">
      <c r="A367" s="9">
        <v>42789.0</v>
      </c>
      <c r="B367" s="1">
        <v>18.6</v>
      </c>
      <c r="C367" s="1">
        <v>0.0</v>
      </c>
    </row>
    <row r="368" ht="15.75" customHeight="1">
      <c r="A368" s="9">
        <v>42790.0</v>
      </c>
      <c r="B368" s="1">
        <v>13.4</v>
      </c>
      <c r="C368" s="1">
        <v>0.0</v>
      </c>
    </row>
    <row r="369" ht="15.75" customHeight="1">
      <c r="A369" s="9">
        <v>42791.0</v>
      </c>
      <c r="B369" s="1">
        <v>13.0</v>
      </c>
      <c r="C369" s="1">
        <v>0.0</v>
      </c>
    </row>
    <row r="370" ht="15.75" customHeight="1">
      <c r="A370" s="9">
        <v>42792.0</v>
      </c>
      <c r="B370" s="1">
        <v>28.8</v>
      </c>
      <c r="C370" s="1">
        <v>0.0</v>
      </c>
    </row>
    <row r="371" ht="15.75" customHeight="1">
      <c r="A371" s="9">
        <v>42793.0</v>
      </c>
      <c r="B371" s="1">
        <v>26.1</v>
      </c>
      <c r="C371" s="1">
        <v>0.0</v>
      </c>
    </row>
    <row r="372" ht="15.75" customHeight="1">
      <c r="A372" s="9">
        <v>42794.0</v>
      </c>
      <c r="B372" s="1">
        <v>24.6</v>
      </c>
      <c r="C372" s="1">
        <v>0.0</v>
      </c>
    </row>
    <row r="373" ht="15.75" customHeight="1">
      <c r="A373" s="9">
        <v>42795.0</v>
      </c>
      <c r="B373" s="1">
        <v>15.3</v>
      </c>
      <c r="C373" s="1">
        <v>0.0</v>
      </c>
    </row>
    <row r="374" ht="15.75" customHeight="1">
      <c r="A374" s="9">
        <v>42796.0</v>
      </c>
      <c r="B374" s="1">
        <v>25.1</v>
      </c>
      <c r="C374" s="1">
        <v>0.0</v>
      </c>
    </row>
    <row r="375" ht="15.75" customHeight="1">
      <c r="A375" s="9">
        <v>42797.0</v>
      </c>
      <c r="B375" s="1">
        <v>41.0</v>
      </c>
      <c r="C375" s="1">
        <v>0.0</v>
      </c>
    </row>
    <row r="376" ht="15.75" customHeight="1">
      <c r="A376" s="9">
        <v>42798.0</v>
      </c>
      <c r="B376" s="1">
        <v>55.3</v>
      </c>
      <c r="C376" s="1">
        <v>0.0</v>
      </c>
    </row>
    <row r="377" ht="15.75" customHeight="1">
      <c r="A377" s="9">
        <v>42799.0</v>
      </c>
      <c r="B377" s="1">
        <v>47.4</v>
      </c>
      <c r="C377" s="1">
        <v>0.0</v>
      </c>
    </row>
    <row r="378" ht="15.75" customHeight="1">
      <c r="A378" s="9">
        <v>42800.0</v>
      </c>
      <c r="B378" s="1">
        <v>40.1</v>
      </c>
      <c r="C378" s="1">
        <v>0.0</v>
      </c>
    </row>
    <row r="379" ht="15.75" customHeight="1">
      <c r="A379" s="9">
        <v>42801.0</v>
      </c>
      <c r="B379" s="1">
        <v>30.7</v>
      </c>
      <c r="C379" s="1">
        <v>0.0</v>
      </c>
    </row>
    <row r="380" ht="15.75" customHeight="1">
      <c r="A380" s="9">
        <v>42802.0</v>
      </c>
      <c r="B380" s="1">
        <v>20.8</v>
      </c>
      <c r="C380" s="1">
        <v>0.0</v>
      </c>
    </row>
    <row r="381" ht="15.75" customHeight="1">
      <c r="A381" s="9">
        <v>42803.0</v>
      </c>
      <c r="B381" s="1">
        <v>25.5</v>
      </c>
      <c r="C381" s="1">
        <v>4.0</v>
      </c>
    </row>
    <row r="382" ht="15.75" customHeight="1">
      <c r="A382" s="9">
        <v>42804.0</v>
      </c>
      <c r="B382" s="1">
        <v>37.5</v>
      </c>
      <c r="C382" s="1">
        <v>0.0</v>
      </c>
    </row>
    <row r="383" ht="15.75" customHeight="1">
      <c r="A383" s="9">
        <v>42805.0</v>
      </c>
      <c r="B383" s="1">
        <v>56.4</v>
      </c>
      <c r="C383" s="1">
        <v>0.0</v>
      </c>
    </row>
    <row r="384" ht="15.75" customHeight="1">
      <c r="A384" s="9">
        <v>42806.0</v>
      </c>
      <c r="B384" s="1">
        <v>50.7</v>
      </c>
      <c r="C384" s="1">
        <v>0.0</v>
      </c>
    </row>
    <row r="385" ht="15.75" customHeight="1">
      <c r="A385" s="9">
        <v>42807.0</v>
      </c>
      <c r="B385" s="1">
        <v>44.6</v>
      </c>
      <c r="C385" s="1">
        <v>0.0</v>
      </c>
    </row>
    <row r="386" ht="15.75" customHeight="1">
      <c r="A386" s="9">
        <v>42808.0</v>
      </c>
      <c r="B386" s="1">
        <v>40.2</v>
      </c>
      <c r="C386" s="1">
        <v>0.0</v>
      </c>
    </row>
    <row r="387" ht="15.75" customHeight="1">
      <c r="A387" s="9">
        <v>42809.0</v>
      </c>
      <c r="B387" s="1">
        <v>41.0</v>
      </c>
      <c r="C387" s="1">
        <v>0.0</v>
      </c>
    </row>
    <row r="388" ht="15.75" customHeight="1">
      <c r="A388" s="9">
        <v>42810.0</v>
      </c>
      <c r="B388" s="1">
        <v>41.9</v>
      </c>
      <c r="C388" s="1">
        <v>0.0</v>
      </c>
    </row>
    <row r="389" ht="15.75" customHeight="1">
      <c r="A389" s="9">
        <v>42811.0</v>
      </c>
      <c r="B389" s="1">
        <v>38.2</v>
      </c>
      <c r="C389" s="1">
        <v>0.0</v>
      </c>
    </row>
    <row r="390" ht="15.75" customHeight="1">
      <c r="A390" s="9">
        <v>42812.0</v>
      </c>
      <c r="B390" s="1">
        <v>39.3</v>
      </c>
      <c r="C390" s="1">
        <v>0.0</v>
      </c>
    </row>
    <row r="391" ht="15.75" customHeight="1">
      <c r="A391" s="9">
        <v>42813.0</v>
      </c>
      <c r="B391" s="1">
        <v>32.9</v>
      </c>
      <c r="C391" s="1">
        <v>0.0</v>
      </c>
    </row>
    <row r="392" ht="15.75" customHeight="1">
      <c r="A392" s="9">
        <v>42814.0</v>
      </c>
      <c r="B392" s="1">
        <v>26.2</v>
      </c>
      <c r="C392" s="1">
        <v>0.0</v>
      </c>
    </row>
    <row r="393" ht="15.75" customHeight="1">
      <c r="A393" s="9">
        <v>42815.0</v>
      </c>
      <c r="B393" s="1">
        <v>23.7</v>
      </c>
      <c r="C393" s="1">
        <v>0.0</v>
      </c>
    </row>
    <row r="394" ht="15.75" customHeight="1">
      <c r="A394" s="9">
        <v>42816.0</v>
      </c>
      <c r="B394" s="1">
        <v>39.6</v>
      </c>
      <c r="C394" s="1">
        <v>0.0</v>
      </c>
    </row>
    <row r="395" ht="15.75" customHeight="1">
      <c r="A395" s="9">
        <v>42817.0</v>
      </c>
      <c r="B395" s="1">
        <v>41.2</v>
      </c>
      <c r="C395" s="1">
        <v>0.0</v>
      </c>
    </row>
    <row r="396" ht="15.75" customHeight="1">
      <c r="A396" s="9">
        <v>42818.0</v>
      </c>
      <c r="B396" s="1">
        <v>35.7</v>
      </c>
      <c r="C396" s="1">
        <v>0.0</v>
      </c>
    </row>
    <row r="397" ht="15.75" customHeight="1">
      <c r="A397" s="9">
        <v>42819.0</v>
      </c>
      <c r="B397" s="1">
        <v>30.4</v>
      </c>
      <c r="C397" s="1">
        <v>0.0</v>
      </c>
    </row>
    <row r="398" ht="15.75" customHeight="1">
      <c r="A398" s="9">
        <v>42820.0</v>
      </c>
      <c r="B398" s="1">
        <v>33.7</v>
      </c>
      <c r="C398" s="1">
        <v>0.0</v>
      </c>
    </row>
    <row r="399" ht="15.75" customHeight="1">
      <c r="A399" s="9">
        <v>42821.0</v>
      </c>
      <c r="B399" s="1">
        <v>30.0</v>
      </c>
      <c r="C399" s="1">
        <v>0.0</v>
      </c>
    </row>
    <row r="400" ht="15.75" customHeight="1">
      <c r="A400" s="9">
        <v>42822.0</v>
      </c>
      <c r="B400" s="1">
        <v>29.7</v>
      </c>
      <c r="C400" s="1">
        <v>0.0</v>
      </c>
    </row>
    <row r="401" ht="15.75" customHeight="1">
      <c r="A401" s="9">
        <v>42823.0</v>
      </c>
      <c r="B401" s="1">
        <v>26.8</v>
      </c>
      <c r="C401" s="1">
        <v>0.0</v>
      </c>
    </row>
    <row r="402" ht="15.75" customHeight="1">
      <c r="A402" s="9">
        <v>42824.0</v>
      </c>
      <c r="B402" s="1">
        <v>26.9</v>
      </c>
      <c r="C402" s="1">
        <v>0.0</v>
      </c>
    </row>
    <row r="403" ht="15.75" customHeight="1">
      <c r="A403" s="9">
        <v>42825.0</v>
      </c>
      <c r="B403" s="1">
        <v>30.7</v>
      </c>
      <c r="C403" s="1">
        <v>0.0</v>
      </c>
    </row>
    <row r="404" ht="15.75" customHeight="1">
      <c r="A404" s="9">
        <v>42826.0</v>
      </c>
      <c r="B404" s="1">
        <v>32.2</v>
      </c>
      <c r="C404" s="1">
        <v>0.0</v>
      </c>
    </row>
    <row r="405" ht="15.75" customHeight="1">
      <c r="A405" s="9">
        <v>42827.0</v>
      </c>
      <c r="B405" s="1">
        <v>25.2</v>
      </c>
      <c r="C405" s="1">
        <v>0.0</v>
      </c>
    </row>
    <row r="406" ht="15.75" customHeight="1">
      <c r="A406" s="9">
        <v>42828.0</v>
      </c>
      <c r="B406" s="1">
        <v>22.8</v>
      </c>
      <c r="C406" s="1">
        <v>0.0</v>
      </c>
    </row>
    <row r="407" ht="15.75" customHeight="1">
      <c r="A407" s="9">
        <v>42829.0</v>
      </c>
      <c r="B407" s="1">
        <v>27.9</v>
      </c>
      <c r="C407" s="1">
        <v>0.0</v>
      </c>
    </row>
    <row r="408" ht="15.75" customHeight="1">
      <c r="A408" s="9">
        <v>42830.0</v>
      </c>
      <c r="B408" s="1">
        <v>27.4</v>
      </c>
      <c r="C408" s="1">
        <v>0.0</v>
      </c>
    </row>
    <row r="409" ht="15.75" customHeight="1">
      <c r="A409" s="9">
        <v>42831.0</v>
      </c>
      <c r="B409" s="1">
        <v>27.9</v>
      </c>
      <c r="C409" s="1">
        <v>0.0</v>
      </c>
    </row>
    <row r="410" ht="15.75" customHeight="1">
      <c r="A410" s="9">
        <v>42832.0</v>
      </c>
      <c r="B410" s="1">
        <v>20.3</v>
      </c>
      <c r="C410" s="1">
        <v>0.0</v>
      </c>
    </row>
    <row r="411" ht="15.75" customHeight="1">
      <c r="A411" s="9">
        <v>42833.0</v>
      </c>
      <c r="B411" s="1">
        <v>25.1</v>
      </c>
      <c r="C411" s="1">
        <v>0.0</v>
      </c>
    </row>
    <row r="412" ht="15.75" customHeight="1">
      <c r="A412" s="9">
        <v>42834.0</v>
      </c>
      <c r="B412" s="1">
        <v>16.9</v>
      </c>
      <c r="C412" s="1">
        <v>0.0</v>
      </c>
    </row>
    <row r="413" ht="15.75" customHeight="1">
      <c r="A413" s="9">
        <v>42835.0</v>
      </c>
      <c r="B413" s="1">
        <v>9.2</v>
      </c>
      <c r="C413" s="1">
        <v>0.0</v>
      </c>
    </row>
    <row r="414" ht="15.75" customHeight="1">
      <c r="A414" s="9">
        <v>42836.0</v>
      </c>
      <c r="B414" s="1">
        <v>2.7</v>
      </c>
      <c r="C414" s="1">
        <v>0.0</v>
      </c>
    </row>
    <row r="415" ht="15.75" customHeight="1">
      <c r="A415" s="9">
        <v>42837.0</v>
      </c>
      <c r="B415" s="1">
        <v>7.3</v>
      </c>
      <c r="C415" s="1">
        <v>0.0</v>
      </c>
    </row>
    <row r="416" ht="15.75" customHeight="1">
      <c r="A416" s="9">
        <v>42838.0</v>
      </c>
      <c r="B416" s="1">
        <v>17.5</v>
      </c>
      <c r="C416" s="1">
        <v>0.0</v>
      </c>
    </row>
    <row r="417" ht="15.75" customHeight="1">
      <c r="A417" s="9">
        <v>42839.0</v>
      </c>
      <c r="B417" s="1">
        <v>17.7</v>
      </c>
      <c r="C417" s="1">
        <v>0.0</v>
      </c>
    </row>
    <row r="418" ht="15.75" customHeight="1">
      <c r="A418" s="9">
        <v>42840.0</v>
      </c>
      <c r="B418" s="1">
        <v>13.0</v>
      </c>
      <c r="C418" s="1">
        <v>0.0</v>
      </c>
    </row>
    <row r="419" ht="15.75" customHeight="1">
      <c r="A419" s="9">
        <v>42841.0</v>
      </c>
      <c r="B419" s="1">
        <v>4.4</v>
      </c>
      <c r="C419" s="1">
        <v>1.0</v>
      </c>
    </row>
    <row r="420" ht="15.75" customHeight="1">
      <c r="A420" s="9">
        <v>42842.0</v>
      </c>
      <c r="B420" s="1">
        <v>4.0</v>
      </c>
      <c r="C420" s="1">
        <v>0.0</v>
      </c>
    </row>
    <row r="421" ht="15.75" customHeight="1">
      <c r="A421" s="9">
        <v>42843.0</v>
      </c>
      <c r="B421" s="1">
        <v>22.7</v>
      </c>
      <c r="C421" s="1">
        <v>0.0</v>
      </c>
    </row>
    <row r="422" ht="15.75" customHeight="1">
      <c r="A422" s="9">
        <v>42844.0</v>
      </c>
      <c r="B422" s="1">
        <v>25.2</v>
      </c>
      <c r="C422" s="1">
        <v>0.0</v>
      </c>
    </row>
    <row r="423" ht="15.75" customHeight="1">
      <c r="A423" s="9">
        <v>42845.0</v>
      </c>
      <c r="B423" s="1">
        <v>17.1</v>
      </c>
      <c r="C423" s="1">
        <v>0.0</v>
      </c>
    </row>
    <row r="424" ht="15.75" customHeight="1">
      <c r="A424" s="9">
        <v>42846.0</v>
      </c>
      <c r="B424" s="1">
        <v>23.6</v>
      </c>
      <c r="C424" s="1">
        <v>0.0</v>
      </c>
    </row>
    <row r="425" ht="15.75" customHeight="1">
      <c r="A425" s="9">
        <v>42847.0</v>
      </c>
      <c r="B425" s="1">
        <v>24.7</v>
      </c>
      <c r="C425" s="1">
        <v>0.0</v>
      </c>
    </row>
    <row r="426" ht="15.75" customHeight="1">
      <c r="A426" s="9">
        <v>42848.0</v>
      </c>
      <c r="B426" s="1">
        <v>16.6</v>
      </c>
      <c r="C426" s="1">
        <v>0.0</v>
      </c>
    </row>
    <row r="427" ht="15.75" customHeight="1">
      <c r="A427" s="9">
        <v>42849.0</v>
      </c>
      <c r="B427" s="1">
        <v>12.1</v>
      </c>
      <c r="C427" s="1">
        <v>0.0</v>
      </c>
    </row>
    <row r="428" ht="15.75" customHeight="1">
      <c r="A428" s="9">
        <v>42850.0</v>
      </c>
      <c r="B428" s="1">
        <v>21.4</v>
      </c>
      <c r="C428" s="1">
        <v>0.0</v>
      </c>
    </row>
    <row r="429" ht="15.75" customHeight="1">
      <c r="A429" s="9">
        <v>42851.0</v>
      </c>
      <c r="B429" s="1">
        <v>15.6</v>
      </c>
      <c r="C429" s="1">
        <v>0.0</v>
      </c>
    </row>
    <row r="430" ht="15.75" customHeight="1">
      <c r="A430" s="9">
        <v>42852.0</v>
      </c>
      <c r="B430" s="1">
        <v>9.5</v>
      </c>
      <c r="C430" s="1">
        <v>0.0</v>
      </c>
    </row>
    <row r="431" ht="15.75" customHeight="1">
      <c r="A431" s="9">
        <v>42853.0</v>
      </c>
      <c r="B431" s="1">
        <v>5.5</v>
      </c>
      <c r="C431" s="1">
        <v>0.0</v>
      </c>
    </row>
    <row r="432" ht="15.75" customHeight="1">
      <c r="A432" s="9">
        <v>42854.0</v>
      </c>
      <c r="B432" s="1">
        <v>2.4</v>
      </c>
      <c r="C432" s="1">
        <v>0.0</v>
      </c>
    </row>
    <row r="433" ht="15.75" customHeight="1">
      <c r="A433" s="9">
        <v>42855.0</v>
      </c>
      <c r="B433" s="1">
        <v>17.6</v>
      </c>
      <c r="C433" s="1">
        <v>0.0</v>
      </c>
    </row>
    <row r="434" ht="15.75" customHeight="1">
      <c r="A434" s="9">
        <v>42856.0</v>
      </c>
      <c r="B434" s="1">
        <v>21.2</v>
      </c>
      <c r="C434" s="1">
        <v>0.0</v>
      </c>
    </row>
    <row r="435" ht="15.75" customHeight="1">
      <c r="A435" s="9">
        <v>42857.0</v>
      </c>
      <c r="B435" s="1">
        <v>14.1</v>
      </c>
      <c r="C435" s="1">
        <v>0.0</v>
      </c>
    </row>
    <row r="436" ht="15.75" customHeight="1">
      <c r="A436" s="9">
        <v>42858.0</v>
      </c>
      <c r="B436" s="1">
        <v>13.2</v>
      </c>
      <c r="C436" s="1">
        <v>0.0</v>
      </c>
    </row>
    <row r="437" ht="15.75" customHeight="1">
      <c r="A437" s="9">
        <v>42859.0</v>
      </c>
      <c r="B437" s="1">
        <v>14.1</v>
      </c>
      <c r="C437" s="1">
        <v>0.0</v>
      </c>
    </row>
    <row r="438" ht="15.75" customHeight="1">
      <c r="A438" s="9">
        <v>42860.0</v>
      </c>
      <c r="B438" s="1">
        <v>18.5</v>
      </c>
      <c r="C438" s="1">
        <v>0.0</v>
      </c>
    </row>
    <row r="439" ht="15.75" customHeight="1">
      <c r="A439" s="9">
        <v>42861.0</v>
      </c>
      <c r="B439" s="1">
        <v>12.7</v>
      </c>
      <c r="C439" s="1">
        <v>0.0</v>
      </c>
    </row>
    <row r="440" ht="15.75" customHeight="1">
      <c r="A440" s="9">
        <v>42862.0</v>
      </c>
      <c r="B440" s="1">
        <v>9.9</v>
      </c>
      <c r="C440" s="1">
        <v>0.0</v>
      </c>
    </row>
    <row r="441" ht="15.75" customHeight="1">
      <c r="A441" s="9">
        <v>42863.0</v>
      </c>
      <c r="B441" s="1">
        <v>18.3</v>
      </c>
      <c r="C441" s="1">
        <v>0.0</v>
      </c>
    </row>
    <row r="442" ht="15.75" customHeight="1">
      <c r="A442" s="9">
        <v>42864.0</v>
      </c>
      <c r="B442" s="1">
        <v>20.7</v>
      </c>
      <c r="C442" s="1">
        <v>0.0</v>
      </c>
    </row>
    <row r="443" ht="15.75" customHeight="1">
      <c r="A443" s="9">
        <v>42865.0</v>
      </c>
      <c r="B443" s="1">
        <v>15.9</v>
      </c>
      <c r="C443" s="1">
        <v>0.0</v>
      </c>
    </row>
    <row r="444" ht="15.75" customHeight="1">
      <c r="A444" s="9">
        <v>42866.0</v>
      </c>
      <c r="B444" s="1">
        <v>14.8</v>
      </c>
      <c r="C444" s="1">
        <v>0.0</v>
      </c>
    </row>
    <row r="445" ht="15.75" customHeight="1">
      <c r="A445" s="9">
        <v>42867.0</v>
      </c>
      <c r="B445" s="1">
        <v>13.1</v>
      </c>
      <c r="C445" s="1">
        <v>0.0</v>
      </c>
    </row>
    <row r="446" ht="15.75" customHeight="1">
      <c r="A446" s="9">
        <v>42868.0</v>
      </c>
      <c r="B446" s="1">
        <v>16.6</v>
      </c>
      <c r="C446" s="1">
        <v>0.0</v>
      </c>
    </row>
    <row r="447" ht="15.75" customHeight="1">
      <c r="A447" s="9">
        <v>42869.0</v>
      </c>
      <c r="B447" s="1">
        <v>20.2</v>
      </c>
      <c r="C447" s="1">
        <v>0.0</v>
      </c>
    </row>
    <row r="448" ht="15.75" customHeight="1">
      <c r="A448" s="9">
        <v>42870.0</v>
      </c>
      <c r="B448" s="1">
        <v>14.8</v>
      </c>
      <c r="C448" s="1">
        <v>0.0</v>
      </c>
    </row>
    <row r="449" ht="15.75" customHeight="1">
      <c r="A449" s="9">
        <v>42871.0</v>
      </c>
      <c r="B449" s="1">
        <v>4.5</v>
      </c>
      <c r="C449" s="1">
        <v>1.0</v>
      </c>
    </row>
    <row r="450" ht="15.75" customHeight="1">
      <c r="A450" s="9">
        <v>42872.0</v>
      </c>
      <c r="B450" s="1">
        <v>2.3</v>
      </c>
      <c r="C450" s="1">
        <v>0.0</v>
      </c>
    </row>
    <row r="451" ht="15.75" customHeight="1">
      <c r="A451" s="9">
        <v>42873.0</v>
      </c>
      <c r="B451" s="1">
        <v>0.0</v>
      </c>
      <c r="C451" s="1">
        <v>0.0</v>
      </c>
    </row>
    <row r="452" ht="15.75" customHeight="1">
      <c r="A452" s="9">
        <v>42874.0</v>
      </c>
      <c r="B452" s="1">
        <v>1.6</v>
      </c>
      <c r="C452" s="1">
        <v>0.0</v>
      </c>
    </row>
    <row r="453" ht="15.75" customHeight="1">
      <c r="A453" s="9">
        <v>42875.0</v>
      </c>
      <c r="B453" s="1">
        <v>8.3</v>
      </c>
      <c r="C453" s="1">
        <v>0.0</v>
      </c>
    </row>
    <row r="454" ht="15.75" customHeight="1">
      <c r="A454" s="9">
        <v>42876.0</v>
      </c>
      <c r="B454" s="1">
        <v>9.0</v>
      </c>
      <c r="C454" s="1">
        <v>0.0</v>
      </c>
    </row>
    <row r="455" ht="15.75" customHeight="1">
      <c r="A455" s="9">
        <v>42877.0</v>
      </c>
      <c r="B455" s="1">
        <v>14.0</v>
      </c>
      <c r="C455" s="1">
        <v>0.0</v>
      </c>
    </row>
    <row r="456" ht="15.75" customHeight="1">
      <c r="A456" s="9">
        <v>42878.0</v>
      </c>
      <c r="B456" s="1">
        <v>8.2</v>
      </c>
      <c r="C456" s="1">
        <v>0.0</v>
      </c>
    </row>
    <row r="457" ht="15.75" customHeight="1">
      <c r="A457" s="9">
        <v>42879.0</v>
      </c>
      <c r="B457" s="1">
        <v>6.6</v>
      </c>
      <c r="C457" s="1">
        <v>0.0</v>
      </c>
    </row>
    <row r="458" ht="15.75" customHeight="1">
      <c r="A458" s="9">
        <v>42880.0</v>
      </c>
      <c r="B458" s="1">
        <v>13.4</v>
      </c>
      <c r="C458" s="1">
        <v>0.0</v>
      </c>
    </row>
    <row r="459" ht="15.75" customHeight="1">
      <c r="A459" s="9">
        <v>42881.0</v>
      </c>
      <c r="B459" s="1">
        <v>13.2</v>
      </c>
      <c r="C459" s="1">
        <v>0.0</v>
      </c>
    </row>
    <row r="460" ht="15.75" customHeight="1">
      <c r="A460" s="9">
        <v>42882.0</v>
      </c>
      <c r="B460" s="1">
        <v>8.2</v>
      </c>
      <c r="C460" s="1">
        <v>0.0</v>
      </c>
    </row>
    <row r="461" ht="15.75" customHeight="1">
      <c r="A461" s="9">
        <v>42883.0</v>
      </c>
      <c r="B461" s="1">
        <v>11.1</v>
      </c>
      <c r="C461" s="1">
        <v>0.0</v>
      </c>
    </row>
    <row r="462" ht="15.75" customHeight="1">
      <c r="A462" s="9">
        <v>42884.0</v>
      </c>
      <c r="B462" s="1">
        <v>16.7</v>
      </c>
      <c r="C462" s="1">
        <v>0.0</v>
      </c>
    </row>
    <row r="463" ht="15.75" customHeight="1">
      <c r="A463" s="9">
        <v>42885.0</v>
      </c>
      <c r="B463" s="1">
        <v>13.1</v>
      </c>
      <c r="C463" s="1">
        <v>0.0</v>
      </c>
    </row>
    <row r="464" ht="15.75" customHeight="1">
      <c r="A464" s="9">
        <v>42886.0</v>
      </c>
      <c r="B464" s="1">
        <v>6.0</v>
      </c>
      <c r="C464" s="1">
        <v>0.0</v>
      </c>
    </row>
    <row r="465" ht="15.75" customHeight="1">
      <c r="A465" s="9">
        <v>42887.0</v>
      </c>
      <c r="B465" s="1">
        <v>5.7</v>
      </c>
      <c r="C465" s="1">
        <v>0.0</v>
      </c>
    </row>
    <row r="466" ht="15.75" customHeight="1">
      <c r="A466" s="9">
        <v>42888.0</v>
      </c>
      <c r="B466" s="1">
        <v>7.1</v>
      </c>
      <c r="C466" s="1">
        <v>0.0</v>
      </c>
    </row>
    <row r="467" ht="15.75" customHeight="1">
      <c r="A467" s="9">
        <v>42889.0</v>
      </c>
      <c r="B467" s="1">
        <v>9.2</v>
      </c>
      <c r="C467" s="1">
        <v>0.0</v>
      </c>
    </row>
    <row r="468" ht="15.75" customHeight="1">
      <c r="A468" s="9">
        <v>42890.0</v>
      </c>
      <c r="B468" s="1">
        <v>5.7</v>
      </c>
      <c r="C468" s="1">
        <v>0.0</v>
      </c>
    </row>
    <row r="469" ht="15.75" customHeight="1">
      <c r="A469" s="9">
        <v>42891.0</v>
      </c>
      <c r="B469" s="1">
        <v>11.0</v>
      </c>
      <c r="C469" s="1">
        <v>0.0</v>
      </c>
    </row>
    <row r="470" ht="15.75" customHeight="1">
      <c r="A470" s="9">
        <v>42892.0</v>
      </c>
      <c r="B470" s="1">
        <v>16.2</v>
      </c>
      <c r="C470" s="1">
        <v>0.0</v>
      </c>
    </row>
    <row r="471" ht="15.75" customHeight="1">
      <c r="A471" s="9">
        <v>42893.0</v>
      </c>
      <c r="B471" s="1">
        <v>7.4</v>
      </c>
      <c r="C471" s="1">
        <v>0.0</v>
      </c>
    </row>
    <row r="472" ht="15.75" customHeight="1">
      <c r="A472" s="9">
        <v>42894.0</v>
      </c>
      <c r="B472" s="1">
        <v>6.0</v>
      </c>
      <c r="C472" s="1">
        <v>0.0</v>
      </c>
    </row>
    <row r="473" ht="15.75" customHeight="1">
      <c r="A473" s="9">
        <v>42895.0</v>
      </c>
      <c r="B473" s="1">
        <v>4.8</v>
      </c>
      <c r="C473" s="1">
        <v>0.0</v>
      </c>
    </row>
    <row r="474" ht="15.75" customHeight="1">
      <c r="A474" s="9">
        <v>42896.0</v>
      </c>
      <c r="B474" s="1">
        <v>1.5</v>
      </c>
      <c r="C474" s="1">
        <v>0.0</v>
      </c>
    </row>
    <row r="475" ht="15.75" customHeight="1">
      <c r="A475" s="9">
        <v>42897.0</v>
      </c>
      <c r="B475" s="1">
        <v>0.4</v>
      </c>
      <c r="C475" s="1">
        <v>0.0</v>
      </c>
    </row>
    <row r="476" ht="15.75" customHeight="1">
      <c r="A476" s="9">
        <v>42898.0</v>
      </c>
      <c r="B476" s="1">
        <v>0.0</v>
      </c>
      <c r="C476" s="1">
        <v>0.0</v>
      </c>
    </row>
    <row r="477" ht="15.75" customHeight="1">
      <c r="A477" s="9">
        <v>42899.0</v>
      </c>
      <c r="B477" s="1">
        <v>0.0</v>
      </c>
      <c r="C477" s="1">
        <v>0.0</v>
      </c>
    </row>
    <row r="478" ht="15.75" customHeight="1">
      <c r="A478" s="9">
        <v>42900.0</v>
      </c>
      <c r="B478" s="1">
        <v>2.5</v>
      </c>
      <c r="C478" s="1">
        <v>0.0</v>
      </c>
    </row>
    <row r="479" ht="15.75" customHeight="1">
      <c r="A479" s="9">
        <v>42901.0</v>
      </c>
      <c r="B479" s="1">
        <v>6.4</v>
      </c>
      <c r="C479" s="1">
        <v>0.0</v>
      </c>
    </row>
    <row r="480" ht="15.75" customHeight="1">
      <c r="A480" s="9">
        <v>42902.0</v>
      </c>
      <c r="B480" s="1">
        <v>5.9</v>
      </c>
      <c r="C480" s="1">
        <v>0.0</v>
      </c>
    </row>
    <row r="481" ht="15.75" customHeight="1">
      <c r="A481" s="9">
        <v>42903.0</v>
      </c>
      <c r="B481" s="1">
        <v>3.5</v>
      </c>
      <c r="C481" s="1">
        <v>0.0</v>
      </c>
    </row>
    <row r="482" ht="15.75" customHeight="1">
      <c r="A482" s="9">
        <v>42904.0</v>
      </c>
      <c r="B482" s="1">
        <v>0.6</v>
      </c>
      <c r="C482" s="1">
        <v>0.0</v>
      </c>
    </row>
    <row r="483" ht="15.75" customHeight="1">
      <c r="A483" s="9">
        <v>42905.0</v>
      </c>
      <c r="B483" s="1">
        <v>0.0</v>
      </c>
      <c r="C483" s="1">
        <v>0.0</v>
      </c>
    </row>
    <row r="484" ht="15.75" customHeight="1">
      <c r="A484" s="9">
        <v>42906.0</v>
      </c>
      <c r="B484" s="1">
        <v>0.0</v>
      </c>
      <c r="C484" s="1">
        <v>0.0</v>
      </c>
    </row>
    <row r="485" ht="15.75" customHeight="1">
      <c r="A485" s="9">
        <v>42907.0</v>
      </c>
      <c r="B485" s="1">
        <v>1.2</v>
      </c>
      <c r="C485" s="1">
        <v>0.0</v>
      </c>
    </row>
    <row r="486" ht="15.75" customHeight="1">
      <c r="A486" s="9">
        <v>42908.0</v>
      </c>
      <c r="B486" s="1">
        <v>0.7</v>
      </c>
      <c r="C486" s="1">
        <v>0.0</v>
      </c>
    </row>
    <row r="487" ht="15.75" customHeight="1">
      <c r="A487" s="9">
        <v>42909.0</v>
      </c>
      <c r="B487" s="1">
        <v>0.2</v>
      </c>
      <c r="C487" s="1">
        <v>0.0</v>
      </c>
    </row>
    <row r="488" ht="15.75" customHeight="1">
      <c r="A488" s="9">
        <v>42910.0</v>
      </c>
      <c r="B488" s="1">
        <v>0.0</v>
      </c>
      <c r="C488" s="1">
        <v>0.0</v>
      </c>
    </row>
    <row r="489" ht="15.75" customHeight="1">
      <c r="A489" s="9">
        <v>42911.0</v>
      </c>
      <c r="B489" s="1">
        <v>0.3</v>
      </c>
      <c r="C489" s="1">
        <v>0.0</v>
      </c>
    </row>
    <row r="490" ht="15.75" customHeight="1">
      <c r="A490" s="9">
        <v>42912.0</v>
      </c>
      <c r="B490" s="1">
        <v>1.2</v>
      </c>
      <c r="C490" s="1">
        <v>0.0</v>
      </c>
    </row>
    <row r="491" ht="15.75" customHeight="1">
      <c r="A491" s="9">
        <v>42913.0</v>
      </c>
      <c r="B491" s="1">
        <v>4.6</v>
      </c>
      <c r="C491" s="1">
        <v>0.0</v>
      </c>
    </row>
    <row r="492" ht="15.75" customHeight="1">
      <c r="A492" s="9">
        <v>42914.0</v>
      </c>
      <c r="B492" s="1">
        <v>4.8</v>
      </c>
      <c r="C492" s="1">
        <v>0.0</v>
      </c>
    </row>
    <row r="493" ht="15.75" customHeight="1">
      <c r="A493" s="9">
        <v>42915.0</v>
      </c>
      <c r="B493" s="1">
        <v>3.9</v>
      </c>
      <c r="C493" s="1">
        <v>0.0</v>
      </c>
    </row>
    <row r="494" ht="15.75" customHeight="1">
      <c r="A494" s="9">
        <v>42916.0</v>
      </c>
      <c r="B494" s="1">
        <v>1.2</v>
      </c>
      <c r="C494" s="1">
        <v>0.0</v>
      </c>
    </row>
    <row r="495" ht="15.75" customHeight="1">
      <c r="A495" s="9">
        <v>42917.0</v>
      </c>
      <c r="B495" s="1">
        <v>0.0</v>
      </c>
      <c r="C495" s="1">
        <v>0.0</v>
      </c>
    </row>
    <row r="496" ht="15.75" customHeight="1">
      <c r="A496" s="9">
        <v>42918.0</v>
      </c>
      <c r="B496" s="1">
        <v>0.0</v>
      </c>
      <c r="C496" s="1">
        <v>0.0</v>
      </c>
    </row>
    <row r="497" ht="15.75" customHeight="1">
      <c r="A497" s="9">
        <v>42919.0</v>
      </c>
      <c r="B497" s="1">
        <v>0.2</v>
      </c>
      <c r="C497" s="1">
        <v>0.0</v>
      </c>
    </row>
    <row r="498" ht="15.75" customHeight="1">
      <c r="A498" s="9">
        <v>42920.0</v>
      </c>
      <c r="B498" s="1">
        <v>1.1</v>
      </c>
      <c r="C498" s="1">
        <v>0.0</v>
      </c>
    </row>
    <row r="499" ht="15.75" customHeight="1">
      <c r="A499" s="9">
        <v>42921.0</v>
      </c>
      <c r="B499" s="1">
        <v>2.6</v>
      </c>
      <c r="C499" s="1">
        <v>0.0</v>
      </c>
    </row>
    <row r="500" ht="15.75" customHeight="1">
      <c r="A500" s="9">
        <v>42922.0</v>
      </c>
      <c r="B500" s="1">
        <v>1.2</v>
      </c>
      <c r="C500" s="1">
        <v>0.0</v>
      </c>
    </row>
    <row r="501" ht="15.75" customHeight="1">
      <c r="A501" s="9">
        <v>42923.0</v>
      </c>
      <c r="B501" s="1">
        <v>1.3</v>
      </c>
      <c r="C501" s="1">
        <v>0.0</v>
      </c>
    </row>
    <row r="502" ht="15.75" customHeight="1">
      <c r="A502" s="9">
        <v>42924.0</v>
      </c>
      <c r="B502" s="1">
        <v>1.6</v>
      </c>
      <c r="C502" s="1">
        <v>0.0</v>
      </c>
    </row>
    <row r="503" ht="15.75" customHeight="1">
      <c r="A503" s="9">
        <v>42925.0</v>
      </c>
      <c r="B503" s="1">
        <v>0.4</v>
      </c>
      <c r="C503" s="1">
        <v>0.0</v>
      </c>
    </row>
    <row r="504" ht="15.75" customHeight="1">
      <c r="A504" s="9">
        <v>42926.0</v>
      </c>
      <c r="B504" s="1">
        <v>0.9</v>
      </c>
      <c r="C504" s="1">
        <v>0.0</v>
      </c>
    </row>
    <row r="505" ht="15.75" customHeight="1">
      <c r="A505" s="9">
        <v>42927.0</v>
      </c>
      <c r="B505" s="1">
        <v>0.0</v>
      </c>
      <c r="C505" s="1">
        <v>0.0</v>
      </c>
    </row>
    <row r="506" ht="15.75" customHeight="1">
      <c r="A506" s="9">
        <v>42928.0</v>
      </c>
      <c r="B506" s="1">
        <v>0.2</v>
      </c>
      <c r="C506" s="1">
        <v>0.0</v>
      </c>
    </row>
    <row r="507" ht="15.75" customHeight="1">
      <c r="A507" s="9">
        <v>42929.0</v>
      </c>
      <c r="B507" s="1">
        <v>5.0</v>
      </c>
      <c r="C507" s="1">
        <v>0.0</v>
      </c>
    </row>
    <row r="508" ht="15.75" customHeight="1">
      <c r="A508" s="9">
        <v>42930.0</v>
      </c>
      <c r="B508" s="1">
        <v>4.2</v>
      </c>
      <c r="C508" s="1">
        <v>0.0</v>
      </c>
    </row>
    <row r="509" ht="15.75" customHeight="1">
      <c r="A509" s="9">
        <v>42931.0</v>
      </c>
      <c r="B509" s="1">
        <v>1.8</v>
      </c>
      <c r="C509" s="1">
        <v>0.0</v>
      </c>
    </row>
    <row r="510" ht="15.75" customHeight="1">
      <c r="A510" s="9">
        <v>42932.0</v>
      </c>
      <c r="B510" s="1">
        <v>0.8</v>
      </c>
      <c r="C510" s="1">
        <v>0.0</v>
      </c>
    </row>
    <row r="511" ht="15.75" customHeight="1">
      <c r="A511" s="9">
        <v>42933.0</v>
      </c>
      <c r="B511" s="1">
        <v>0.2</v>
      </c>
      <c r="C511" s="1">
        <v>0.0</v>
      </c>
    </row>
    <row r="512" ht="15.75" customHeight="1">
      <c r="A512" s="9">
        <v>42934.0</v>
      </c>
      <c r="B512" s="1">
        <v>0.0</v>
      </c>
      <c r="C512" s="1">
        <v>0.0</v>
      </c>
    </row>
    <row r="513" ht="15.75" customHeight="1">
      <c r="A513" s="9">
        <v>42935.0</v>
      </c>
      <c r="B513" s="1">
        <v>0.0</v>
      </c>
      <c r="C513" s="1">
        <v>0.0</v>
      </c>
    </row>
    <row r="514" ht="15.75" customHeight="1">
      <c r="A514" s="9">
        <v>42936.0</v>
      </c>
      <c r="B514" s="1">
        <v>0.0</v>
      </c>
      <c r="C514" s="1">
        <v>0.0</v>
      </c>
    </row>
    <row r="515" ht="15.75" customHeight="1">
      <c r="A515" s="9">
        <v>42937.0</v>
      </c>
      <c r="B515" s="1">
        <v>0.1</v>
      </c>
      <c r="C515" s="1">
        <v>0.0</v>
      </c>
    </row>
    <row r="516" ht="15.75" customHeight="1">
      <c r="A516" s="9">
        <v>42938.0</v>
      </c>
      <c r="B516" s="1">
        <v>0.0</v>
      </c>
      <c r="C516" s="1">
        <v>0.0</v>
      </c>
    </row>
    <row r="517" ht="15.75" customHeight="1">
      <c r="A517" s="9">
        <v>42939.0</v>
      </c>
      <c r="B517" s="1">
        <v>0.7</v>
      </c>
      <c r="C517" s="1">
        <v>0.0</v>
      </c>
    </row>
    <row r="518" ht="15.75" customHeight="1">
      <c r="A518" s="9">
        <v>42940.0</v>
      </c>
      <c r="B518" s="1">
        <v>7.0</v>
      </c>
      <c r="C518" s="1">
        <v>0.0</v>
      </c>
    </row>
    <row r="519" ht="15.75" customHeight="1">
      <c r="A519" s="9">
        <v>42941.0</v>
      </c>
      <c r="B519" s="1">
        <v>5.0</v>
      </c>
      <c r="C519" s="1">
        <v>0.0</v>
      </c>
    </row>
    <row r="520" ht="15.75" customHeight="1">
      <c r="A520" s="9">
        <v>42942.0</v>
      </c>
      <c r="B520" s="1">
        <v>3.3</v>
      </c>
      <c r="C520" s="1">
        <v>0.0</v>
      </c>
    </row>
    <row r="521" ht="15.75" customHeight="1">
      <c r="A521" s="9">
        <v>42943.0</v>
      </c>
      <c r="B521" s="1">
        <v>1.8</v>
      </c>
      <c r="C521" s="1">
        <v>0.0</v>
      </c>
    </row>
    <row r="522" ht="15.75" customHeight="1">
      <c r="A522" s="9">
        <v>42944.0</v>
      </c>
      <c r="B522" s="1">
        <v>0.3</v>
      </c>
      <c r="C522" s="1">
        <v>0.0</v>
      </c>
    </row>
    <row r="523" ht="15.75" customHeight="1">
      <c r="A523" s="9">
        <v>42945.0</v>
      </c>
      <c r="B523" s="1">
        <v>2.6</v>
      </c>
      <c r="C523" s="1">
        <v>0.0</v>
      </c>
    </row>
    <row r="524" ht="15.75" customHeight="1">
      <c r="A524" s="9">
        <v>42946.0</v>
      </c>
      <c r="B524" s="1">
        <v>3.6</v>
      </c>
      <c r="C524" s="1">
        <v>0.0</v>
      </c>
    </row>
    <row r="525" ht="15.75" customHeight="1">
      <c r="A525" s="9">
        <v>42947.0</v>
      </c>
      <c r="B525" s="1">
        <v>3.3</v>
      </c>
      <c r="C525" s="1">
        <v>0.0</v>
      </c>
    </row>
    <row r="526" ht="15.75" customHeight="1">
      <c r="A526" s="9">
        <v>42948.0</v>
      </c>
      <c r="B526" s="1">
        <v>0.1</v>
      </c>
      <c r="C526" s="1">
        <v>0.0</v>
      </c>
    </row>
    <row r="527" ht="15.75" customHeight="1">
      <c r="A527" s="9">
        <v>42949.0</v>
      </c>
      <c r="B527" s="1">
        <v>0.7</v>
      </c>
      <c r="C527" s="1">
        <v>0.0</v>
      </c>
    </row>
    <row r="528" ht="15.75" customHeight="1">
      <c r="A528" s="9">
        <v>42950.0</v>
      </c>
      <c r="B528" s="1">
        <v>0.4</v>
      </c>
      <c r="C528" s="1">
        <v>0.0</v>
      </c>
    </row>
    <row r="529" ht="15.75" customHeight="1">
      <c r="A529" s="9">
        <v>42951.0</v>
      </c>
      <c r="B529" s="1">
        <v>0.0</v>
      </c>
      <c r="C529" s="1">
        <v>0.0</v>
      </c>
    </row>
    <row r="530" ht="15.75" customHeight="1">
      <c r="A530" s="9">
        <v>42952.0</v>
      </c>
      <c r="B530" s="1">
        <v>0.0</v>
      </c>
      <c r="C530" s="1">
        <v>0.0</v>
      </c>
    </row>
    <row r="531" ht="15.75" customHeight="1">
      <c r="A531" s="9">
        <v>42953.0</v>
      </c>
      <c r="B531" s="1">
        <v>2.2</v>
      </c>
      <c r="C531" s="1">
        <v>0.0</v>
      </c>
    </row>
    <row r="532" ht="15.75" customHeight="1">
      <c r="A532" s="9">
        <v>42954.0</v>
      </c>
      <c r="B532" s="1">
        <v>3.4</v>
      </c>
      <c r="C532" s="1">
        <v>0.0</v>
      </c>
    </row>
    <row r="533" ht="15.75" customHeight="1">
      <c r="A533" s="9">
        <v>42955.0</v>
      </c>
      <c r="B533" s="1">
        <v>1.8</v>
      </c>
      <c r="C533" s="1">
        <v>0.0</v>
      </c>
    </row>
    <row r="534" ht="15.75" customHeight="1">
      <c r="A534" s="9">
        <v>42956.0</v>
      </c>
      <c r="B534" s="1">
        <v>2.6</v>
      </c>
      <c r="C534" s="1">
        <v>0.0</v>
      </c>
    </row>
    <row r="535" ht="15.75" customHeight="1">
      <c r="A535" s="9">
        <v>42957.0</v>
      </c>
      <c r="B535" s="1">
        <v>0.7</v>
      </c>
      <c r="C535" s="1">
        <v>0.0</v>
      </c>
    </row>
    <row r="536" ht="15.75" customHeight="1">
      <c r="A536" s="9">
        <v>42958.0</v>
      </c>
      <c r="B536" s="1">
        <v>0.3</v>
      </c>
      <c r="C536" s="1">
        <v>0.0</v>
      </c>
    </row>
    <row r="537" ht="15.75" customHeight="1">
      <c r="A537" s="9">
        <v>42959.0</v>
      </c>
      <c r="B537" s="1">
        <v>0.2</v>
      </c>
      <c r="C537" s="1">
        <v>0.0</v>
      </c>
    </row>
    <row r="538" ht="15.75" customHeight="1">
      <c r="A538" s="9">
        <v>42960.0</v>
      </c>
      <c r="B538" s="1">
        <v>0.3</v>
      </c>
      <c r="C538" s="1">
        <v>0.0</v>
      </c>
    </row>
    <row r="539" ht="15.75" customHeight="1">
      <c r="A539" s="9">
        <v>42961.0</v>
      </c>
      <c r="B539" s="1">
        <v>2.9</v>
      </c>
      <c r="C539" s="1">
        <v>0.0</v>
      </c>
    </row>
    <row r="540" ht="15.75" customHeight="1">
      <c r="A540" s="9">
        <v>42962.0</v>
      </c>
      <c r="B540" s="1">
        <v>1.6</v>
      </c>
      <c r="C540" s="1">
        <v>0.0</v>
      </c>
    </row>
    <row r="541" ht="15.75" customHeight="1">
      <c r="A541" s="9">
        <v>42963.0</v>
      </c>
      <c r="B541" s="1">
        <v>0.8</v>
      </c>
      <c r="C541" s="1">
        <v>0.0</v>
      </c>
    </row>
    <row r="542" ht="15.75" customHeight="1">
      <c r="A542" s="9">
        <v>42964.0</v>
      </c>
      <c r="B542" s="1">
        <v>3.8</v>
      </c>
      <c r="C542" s="1">
        <v>0.0</v>
      </c>
    </row>
    <row r="543" ht="15.75" customHeight="1">
      <c r="A543" s="9">
        <v>42965.0</v>
      </c>
      <c r="B543" s="1">
        <v>1.6</v>
      </c>
      <c r="C543" s="1">
        <v>0.0</v>
      </c>
    </row>
    <row r="544" ht="15.75" customHeight="1">
      <c r="A544" s="9">
        <v>42966.0</v>
      </c>
      <c r="B544" s="1">
        <v>1.0</v>
      </c>
      <c r="C544" s="1">
        <v>0.0</v>
      </c>
    </row>
    <row r="545" ht="15.75" customHeight="1">
      <c r="A545" s="9">
        <v>42967.0</v>
      </c>
      <c r="B545" s="1">
        <v>0.5</v>
      </c>
      <c r="C545" s="1">
        <v>0.0</v>
      </c>
    </row>
    <row r="546" ht="15.75" customHeight="1">
      <c r="A546" s="9">
        <v>42968.0</v>
      </c>
      <c r="B546" s="1">
        <v>1.5</v>
      </c>
      <c r="C546" s="1">
        <v>0.0</v>
      </c>
    </row>
    <row r="547" ht="15.75" customHeight="1">
      <c r="A547" s="9">
        <v>42969.0</v>
      </c>
      <c r="B547" s="1">
        <v>0.4</v>
      </c>
      <c r="C547" s="1">
        <v>0.0</v>
      </c>
    </row>
    <row r="548" ht="15.75" customHeight="1">
      <c r="A548" s="9">
        <v>42970.0</v>
      </c>
      <c r="B548" s="1">
        <v>0.3</v>
      </c>
      <c r="C548" s="1">
        <v>0.0</v>
      </c>
    </row>
    <row r="549" ht="15.75" customHeight="1">
      <c r="A549" s="9">
        <v>42971.0</v>
      </c>
      <c r="B549" s="1">
        <v>2.3</v>
      </c>
      <c r="C549" s="1">
        <v>0.0</v>
      </c>
    </row>
    <row r="550" ht="15.75" customHeight="1">
      <c r="A550" s="9">
        <v>42972.0</v>
      </c>
      <c r="B550" s="1">
        <v>3.5</v>
      </c>
      <c r="C550" s="1">
        <v>0.0</v>
      </c>
    </row>
    <row r="551" ht="15.75" customHeight="1">
      <c r="A551" s="9">
        <v>42973.0</v>
      </c>
      <c r="B551" s="1">
        <v>6.5</v>
      </c>
      <c r="C551" s="1">
        <v>0.0</v>
      </c>
    </row>
    <row r="552" ht="15.75" customHeight="1">
      <c r="A552" s="9">
        <v>42974.0</v>
      </c>
      <c r="B552" s="1">
        <v>5.9</v>
      </c>
      <c r="C552" s="1">
        <v>0.0</v>
      </c>
    </row>
    <row r="553" ht="15.75" customHeight="1">
      <c r="A553" s="9">
        <v>42975.0</v>
      </c>
      <c r="B553" s="1">
        <v>6.6</v>
      </c>
      <c r="C553" s="1">
        <v>0.0</v>
      </c>
    </row>
    <row r="554" ht="15.75" customHeight="1">
      <c r="A554" s="9">
        <v>42976.0</v>
      </c>
      <c r="B554" s="1">
        <v>8.4</v>
      </c>
      <c r="C554" s="1">
        <v>0.0</v>
      </c>
    </row>
    <row r="555" ht="15.75" customHeight="1">
      <c r="A555" s="9">
        <v>42977.0</v>
      </c>
      <c r="B555" s="1">
        <v>5.6</v>
      </c>
      <c r="C555" s="1">
        <v>0.0</v>
      </c>
    </row>
    <row r="556" ht="15.75" customHeight="1">
      <c r="A556" s="9">
        <v>42978.0</v>
      </c>
      <c r="B556" s="1">
        <v>6.0</v>
      </c>
      <c r="C556" s="1">
        <v>0.0</v>
      </c>
    </row>
    <row r="557" ht="15.75" customHeight="1">
      <c r="A557" s="9">
        <v>42979.0</v>
      </c>
      <c r="B557" s="1">
        <v>9.9</v>
      </c>
      <c r="C557" s="1">
        <v>0.0</v>
      </c>
    </row>
    <row r="558" ht="15.75" customHeight="1">
      <c r="A558" s="9">
        <v>42980.0</v>
      </c>
      <c r="B558" s="1">
        <v>9.0</v>
      </c>
      <c r="C558" s="1">
        <v>0.0</v>
      </c>
    </row>
    <row r="559" ht="15.75" customHeight="1">
      <c r="A559" s="9">
        <v>42981.0</v>
      </c>
      <c r="B559" s="1">
        <v>9.9</v>
      </c>
      <c r="C559" s="1">
        <v>0.0</v>
      </c>
    </row>
    <row r="560" ht="15.75" customHeight="1">
      <c r="A560" s="9">
        <v>42982.0</v>
      </c>
      <c r="B560" s="1">
        <v>4.0</v>
      </c>
      <c r="C560" s="1">
        <v>0.0</v>
      </c>
    </row>
    <row r="561" ht="15.75" customHeight="1">
      <c r="A561" s="9">
        <v>42983.0</v>
      </c>
      <c r="B561" s="1">
        <v>0.9</v>
      </c>
      <c r="C561" s="1">
        <v>0.0</v>
      </c>
    </row>
    <row r="562" ht="15.75" customHeight="1">
      <c r="A562" s="9">
        <v>42984.0</v>
      </c>
      <c r="B562" s="1">
        <v>1.9</v>
      </c>
      <c r="C562" s="1">
        <v>0.0</v>
      </c>
    </row>
    <row r="563" ht="15.75" customHeight="1">
      <c r="A563" s="9">
        <v>42985.0</v>
      </c>
      <c r="B563" s="1">
        <v>3.3</v>
      </c>
      <c r="C563" s="1">
        <v>0.0</v>
      </c>
    </row>
    <row r="564" ht="15.75" customHeight="1">
      <c r="A564" s="9">
        <v>42986.0</v>
      </c>
      <c r="B564" s="1">
        <v>6.7</v>
      </c>
      <c r="C564" s="1">
        <v>0.0</v>
      </c>
    </row>
    <row r="565" ht="15.75" customHeight="1">
      <c r="A565" s="9">
        <v>42987.0</v>
      </c>
      <c r="B565" s="1">
        <v>7.0</v>
      </c>
      <c r="C565" s="1">
        <v>0.0</v>
      </c>
    </row>
    <row r="566" ht="15.75" customHeight="1">
      <c r="A566" s="9">
        <v>42988.0</v>
      </c>
      <c r="B566" s="1">
        <v>6.2</v>
      </c>
      <c r="C566" s="1">
        <v>0.0</v>
      </c>
    </row>
    <row r="567" ht="15.75" customHeight="1">
      <c r="A567" s="9">
        <v>42989.0</v>
      </c>
      <c r="B567" s="1">
        <v>5.1</v>
      </c>
      <c r="C567" s="1">
        <v>1.0</v>
      </c>
    </row>
    <row r="568" ht="15.75" customHeight="1">
      <c r="A568" s="9">
        <v>42990.0</v>
      </c>
      <c r="B568" s="1">
        <v>4.4</v>
      </c>
      <c r="C568" s="1">
        <v>1.0</v>
      </c>
    </row>
    <row r="569" ht="15.75" customHeight="1">
      <c r="A569" s="9">
        <v>42991.0</v>
      </c>
      <c r="B569" s="1">
        <v>3.7</v>
      </c>
      <c r="C569" s="1">
        <v>0.0</v>
      </c>
    </row>
    <row r="570" ht="15.75" customHeight="1">
      <c r="A570" s="9">
        <v>42992.0</v>
      </c>
      <c r="B570" s="1">
        <v>1.3</v>
      </c>
      <c r="C570" s="1">
        <v>0.0</v>
      </c>
    </row>
    <row r="571" ht="15.75" customHeight="1">
      <c r="A571" s="9">
        <v>42993.0</v>
      </c>
      <c r="B571" s="1">
        <v>0.0</v>
      </c>
      <c r="C571" s="1">
        <v>0.0</v>
      </c>
    </row>
    <row r="572" ht="15.75" customHeight="1">
      <c r="A572" s="9">
        <v>42994.0</v>
      </c>
      <c r="B572" s="1">
        <v>0.0</v>
      </c>
      <c r="C572" s="1">
        <v>0.0</v>
      </c>
    </row>
    <row r="573" ht="15.75" customHeight="1">
      <c r="A573" s="9">
        <v>42995.0</v>
      </c>
      <c r="B573" s="1">
        <v>1.3</v>
      </c>
      <c r="C573" s="1">
        <v>0.0</v>
      </c>
    </row>
    <row r="574" ht="15.75" customHeight="1">
      <c r="A574" s="9">
        <v>42996.0</v>
      </c>
      <c r="B574" s="1">
        <v>2.0</v>
      </c>
      <c r="C574" s="1">
        <v>0.0</v>
      </c>
    </row>
    <row r="575" ht="15.75" customHeight="1">
      <c r="A575" s="9">
        <v>42997.0</v>
      </c>
      <c r="B575" s="1">
        <v>1.5</v>
      </c>
      <c r="C575" s="1">
        <v>0.0</v>
      </c>
    </row>
    <row r="576" ht="15.75" customHeight="1">
      <c r="A576" s="9">
        <v>42998.0</v>
      </c>
      <c r="B576" s="1">
        <v>0.0</v>
      </c>
      <c r="C576" s="1">
        <v>0.0</v>
      </c>
    </row>
    <row r="577" ht="15.75" customHeight="1">
      <c r="A577" s="9">
        <v>42999.0</v>
      </c>
      <c r="B577" s="1">
        <v>0.3</v>
      </c>
      <c r="C577" s="1">
        <v>0.0</v>
      </c>
    </row>
    <row r="578" ht="15.75" customHeight="1">
      <c r="A578" s="9">
        <v>43000.0</v>
      </c>
      <c r="B578" s="1">
        <v>2.3</v>
      </c>
      <c r="C578" s="1">
        <v>0.0</v>
      </c>
    </row>
    <row r="579" ht="15.75" customHeight="1">
      <c r="A579" s="9">
        <v>43001.0</v>
      </c>
      <c r="B579" s="1">
        <v>1.2</v>
      </c>
      <c r="C579" s="1">
        <v>0.0</v>
      </c>
    </row>
    <row r="580" ht="15.75" customHeight="1">
      <c r="A580" s="9">
        <v>43002.0</v>
      </c>
      <c r="B580" s="1">
        <v>1.1</v>
      </c>
      <c r="C580" s="1">
        <v>0.0</v>
      </c>
    </row>
    <row r="581" ht="15.75" customHeight="1">
      <c r="A581" s="9">
        <v>43003.0</v>
      </c>
      <c r="B581" s="1">
        <v>0.0</v>
      </c>
      <c r="C581" s="1">
        <v>1.0</v>
      </c>
    </row>
    <row r="582" ht="15.75" customHeight="1">
      <c r="A582" s="9">
        <v>43004.0</v>
      </c>
      <c r="B582" s="1">
        <v>1.4</v>
      </c>
      <c r="C582" s="1">
        <v>0.0</v>
      </c>
    </row>
    <row r="583" ht="15.75" customHeight="1">
      <c r="A583" s="9">
        <v>43005.0</v>
      </c>
      <c r="B583" s="1">
        <v>0.5</v>
      </c>
      <c r="C583" s="1">
        <v>0.0</v>
      </c>
    </row>
    <row r="584" ht="15.75" customHeight="1">
      <c r="A584" s="9">
        <v>43006.0</v>
      </c>
      <c r="B584" s="1">
        <v>2.5</v>
      </c>
      <c r="C584" s="1">
        <v>0.0</v>
      </c>
    </row>
    <row r="585" ht="15.75" customHeight="1">
      <c r="A585" s="9">
        <v>43007.0</v>
      </c>
      <c r="B585" s="1">
        <v>12.2</v>
      </c>
      <c r="C585" s="1">
        <v>0.0</v>
      </c>
    </row>
    <row r="586" ht="15.75" customHeight="1">
      <c r="A586" s="9">
        <v>43008.0</v>
      </c>
      <c r="B586" s="1">
        <v>16.5</v>
      </c>
      <c r="C586" s="1">
        <v>0.0</v>
      </c>
    </row>
    <row r="587" ht="15.75" customHeight="1">
      <c r="A587" s="9">
        <v>43009.0</v>
      </c>
      <c r="B587" s="1">
        <v>14.2</v>
      </c>
      <c r="C587" s="1">
        <v>0.0</v>
      </c>
    </row>
    <row r="588" ht="15.75" customHeight="1">
      <c r="A588" s="9">
        <v>43010.0</v>
      </c>
      <c r="B588" s="1">
        <v>11.7</v>
      </c>
      <c r="C588" s="1">
        <v>0.0</v>
      </c>
    </row>
    <row r="589" ht="15.75" customHeight="1">
      <c r="A589" s="9">
        <v>43011.0</v>
      </c>
      <c r="B589" s="1">
        <v>11.5</v>
      </c>
      <c r="C589" s="1">
        <v>0.0</v>
      </c>
    </row>
    <row r="590" ht="15.75" customHeight="1">
      <c r="A590" s="9">
        <v>43012.0</v>
      </c>
      <c r="B590" s="1">
        <v>6.9</v>
      </c>
      <c r="C590" s="1">
        <v>0.0</v>
      </c>
    </row>
    <row r="591" ht="15.75" customHeight="1">
      <c r="A591" s="9">
        <v>43013.0</v>
      </c>
      <c r="B591" s="1">
        <v>1.6</v>
      </c>
      <c r="C591" s="1">
        <v>0.0</v>
      </c>
    </row>
    <row r="592" ht="15.75" customHeight="1">
      <c r="A592" s="9">
        <v>43014.0</v>
      </c>
      <c r="B592" s="1">
        <v>7.1</v>
      </c>
      <c r="C592" s="1">
        <v>1.0</v>
      </c>
    </row>
    <row r="593" ht="15.75" customHeight="1">
      <c r="A593" s="9">
        <v>43015.0</v>
      </c>
      <c r="B593" s="1">
        <v>6.0</v>
      </c>
      <c r="C593" s="1">
        <v>0.0</v>
      </c>
    </row>
    <row r="594" ht="15.75" customHeight="1">
      <c r="A594" s="9">
        <v>43016.0</v>
      </c>
      <c r="B594" s="1">
        <v>0.3</v>
      </c>
      <c r="C594" s="1">
        <v>0.0</v>
      </c>
    </row>
    <row r="595" ht="15.75" customHeight="1">
      <c r="A595" s="9">
        <v>43017.0</v>
      </c>
      <c r="B595" s="1">
        <v>0.6</v>
      </c>
      <c r="C595" s="1">
        <v>0.0</v>
      </c>
    </row>
    <row r="596" ht="15.75" customHeight="1">
      <c r="A596" s="9">
        <v>43018.0</v>
      </c>
      <c r="B596" s="1">
        <v>1.3</v>
      </c>
      <c r="C596" s="1">
        <v>0.0</v>
      </c>
    </row>
    <row r="597" ht="15.75" customHeight="1">
      <c r="A597" s="9">
        <v>43019.0</v>
      </c>
      <c r="B597" s="1">
        <v>7.2</v>
      </c>
      <c r="C597" s="1">
        <v>0.0</v>
      </c>
    </row>
    <row r="598" ht="15.75" customHeight="1">
      <c r="A598" s="9">
        <v>43020.0</v>
      </c>
      <c r="B598" s="1">
        <v>16.7</v>
      </c>
      <c r="C598" s="1">
        <v>0.0</v>
      </c>
    </row>
    <row r="599" ht="15.75" customHeight="1">
      <c r="A599" s="9">
        <v>43021.0</v>
      </c>
      <c r="B599" s="1">
        <v>17.7</v>
      </c>
      <c r="C599" s="1">
        <v>0.0</v>
      </c>
    </row>
    <row r="600" ht="15.75" customHeight="1">
      <c r="A600" s="9">
        <v>43022.0</v>
      </c>
      <c r="B600" s="1">
        <v>6.1</v>
      </c>
      <c r="C600" s="1">
        <v>0.0</v>
      </c>
    </row>
    <row r="601" ht="15.75" customHeight="1">
      <c r="A601" s="9">
        <v>43023.0</v>
      </c>
      <c r="B601" s="1">
        <v>4.2</v>
      </c>
      <c r="C601" s="1">
        <v>0.0</v>
      </c>
    </row>
    <row r="602" ht="15.75" customHeight="1">
      <c r="A602" s="9">
        <v>43024.0</v>
      </c>
      <c r="B602" s="1">
        <v>11.1</v>
      </c>
      <c r="C602" s="1">
        <v>0.0</v>
      </c>
    </row>
    <row r="603" ht="15.75" customHeight="1">
      <c r="A603" s="9">
        <v>43025.0</v>
      </c>
      <c r="B603" s="1">
        <v>21.9</v>
      </c>
      <c r="C603" s="1">
        <v>0.0</v>
      </c>
    </row>
    <row r="604" ht="15.75" customHeight="1">
      <c r="A604" s="9">
        <v>43026.0</v>
      </c>
      <c r="B604" s="1">
        <v>13.5</v>
      </c>
      <c r="C604" s="1">
        <v>1.0</v>
      </c>
    </row>
    <row r="605" ht="15.75" customHeight="1">
      <c r="A605" s="9">
        <v>43027.0</v>
      </c>
      <c r="B605" s="1">
        <v>10.4</v>
      </c>
      <c r="C605" s="1">
        <v>0.0</v>
      </c>
    </row>
    <row r="606" ht="15.75" customHeight="1">
      <c r="A606" s="9">
        <v>43028.0</v>
      </c>
      <c r="B606" s="1">
        <v>5.6</v>
      </c>
      <c r="C606" s="1">
        <v>0.0</v>
      </c>
    </row>
    <row r="607" ht="15.75" customHeight="1">
      <c r="A607" s="9">
        <v>43029.0</v>
      </c>
      <c r="B607" s="1">
        <v>5.1</v>
      </c>
      <c r="C607" s="1">
        <v>1.0</v>
      </c>
    </row>
    <row r="608" ht="15.75" customHeight="1">
      <c r="A608" s="9">
        <v>43030.0</v>
      </c>
      <c r="B608" s="1">
        <v>9.5</v>
      </c>
      <c r="C608" s="1">
        <v>0.0</v>
      </c>
    </row>
    <row r="609" ht="15.75" customHeight="1">
      <c r="A609" s="9">
        <v>43031.0</v>
      </c>
      <c r="B609" s="1">
        <v>8.7</v>
      </c>
      <c r="C609" s="1">
        <v>0.0</v>
      </c>
    </row>
    <row r="610" ht="15.75" customHeight="1">
      <c r="A610" s="9">
        <v>43032.0</v>
      </c>
      <c r="B610" s="1">
        <v>2.2</v>
      </c>
      <c r="C610" s="1">
        <v>0.0</v>
      </c>
    </row>
    <row r="611" ht="15.75" customHeight="1">
      <c r="A611" s="9">
        <v>43033.0</v>
      </c>
      <c r="B611" s="1">
        <v>1.7</v>
      </c>
      <c r="C611" s="1">
        <v>0.0</v>
      </c>
    </row>
    <row r="612" ht="15.75" customHeight="1">
      <c r="A612" s="9">
        <v>43034.0</v>
      </c>
      <c r="B612" s="1">
        <v>9.1</v>
      </c>
      <c r="C612" s="1">
        <v>0.0</v>
      </c>
    </row>
    <row r="613" ht="15.75" customHeight="1">
      <c r="A613" s="9">
        <v>43035.0</v>
      </c>
      <c r="B613" s="1">
        <v>16.1</v>
      </c>
      <c r="C613" s="1">
        <v>1.0</v>
      </c>
    </row>
    <row r="614" ht="15.75" customHeight="1">
      <c r="A614" s="9">
        <v>43036.0</v>
      </c>
      <c r="B614" s="1">
        <v>16.1</v>
      </c>
      <c r="C614" s="1">
        <v>0.0</v>
      </c>
    </row>
    <row r="615" ht="15.75" customHeight="1">
      <c r="A615" s="9">
        <v>43037.0</v>
      </c>
      <c r="B615" s="1">
        <v>8.4</v>
      </c>
      <c r="C615" s="1">
        <v>0.0</v>
      </c>
    </row>
    <row r="616" ht="15.75" customHeight="1">
      <c r="A616" s="9">
        <v>43038.0</v>
      </c>
      <c r="B616" s="1">
        <v>8.9</v>
      </c>
      <c r="C616" s="1">
        <v>2.0</v>
      </c>
    </row>
    <row r="617" ht="15.75" customHeight="1">
      <c r="A617" s="9">
        <v>43039.0</v>
      </c>
      <c r="B617" s="1">
        <v>19.0</v>
      </c>
      <c r="C617" s="1">
        <v>0.0</v>
      </c>
    </row>
    <row r="618" ht="15.75" customHeight="1">
      <c r="A618" s="9">
        <v>43040.0</v>
      </c>
      <c r="B618" s="1">
        <v>22.0</v>
      </c>
      <c r="C618" s="1">
        <v>0.0</v>
      </c>
    </row>
    <row r="619" ht="15.75" customHeight="1">
      <c r="A619" s="9">
        <v>43041.0</v>
      </c>
      <c r="B619" s="1">
        <v>8.8</v>
      </c>
      <c r="C619" s="1">
        <v>6.0</v>
      </c>
    </row>
    <row r="620" ht="15.75" customHeight="1">
      <c r="A620" s="9">
        <v>43042.0</v>
      </c>
      <c r="B620" s="1">
        <v>4.9</v>
      </c>
      <c r="C620" s="1">
        <v>0.0</v>
      </c>
    </row>
    <row r="621" ht="15.75" customHeight="1">
      <c r="A621" s="9">
        <v>43043.0</v>
      </c>
      <c r="B621" s="1">
        <v>19.9</v>
      </c>
      <c r="C621" s="1">
        <v>0.0</v>
      </c>
    </row>
    <row r="622" ht="15.75" customHeight="1">
      <c r="A622" s="9">
        <v>43044.0</v>
      </c>
      <c r="B622" s="1">
        <v>17.6</v>
      </c>
      <c r="C622" s="1">
        <v>0.0</v>
      </c>
    </row>
    <row r="623" ht="15.75" customHeight="1">
      <c r="A623" s="9">
        <v>43045.0</v>
      </c>
      <c r="B623" s="1">
        <v>7.2</v>
      </c>
      <c r="C623" s="1">
        <v>0.0</v>
      </c>
    </row>
    <row r="624" ht="15.75" customHeight="1">
      <c r="A624" s="9">
        <v>43046.0</v>
      </c>
      <c r="B624" s="1">
        <v>25.8</v>
      </c>
      <c r="C624" s="1">
        <v>0.0</v>
      </c>
    </row>
    <row r="625" ht="15.75" customHeight="1">
      <c r="A625" s="9">
        <v>43047.0</v>
      </c>
      <c r="B625" s="1">
        <v>29.2</v>
      </c>
      <c r="C625" s="1">
        <v>0.0</v>
      </c>
    </row>
    <row r="626" ht="15.75" customHeight="1">
      <c r="A626" s="9">
        <v>43048.0</v>
      </c>
      <c r="B626" s="1">
        <v>29.1</v>
      </c>
      <c r="C626" s="1">
        <v>0.0</v>
      </c>
    </row>
    <row r="627" ht="15.75" customHeight="1">
      <c r="A627" s="9">
        <v>43049.0</v>
      </c>
      <c r="B627" s="1">
        <v>33.7</v>
      </c>
      <c r="C627" s="1">
        <v>0.0</v>
      </c>
    </row>
    <row r="628" ht="15.75" customHeight="1">
      <c r="A628" s="9">
        <v>43050.0</v>
      </c>
      <c r="B628" s="1">
        <v>39.0</v>
      </c>
      <c r="C628" s="1">
        <v>3.0</v>
      </c>
    </row>
    <row r="629" ht="15.75" customHeight="1">
      <c r="A629" s="9">
        <v>43051.0</v>
      </c>
      <c r="B629" s="1">
        <v>34.3</v>
      </c>
      <c r="C629" s="1">
        <v>0.0</v>
      </c>
    </row>
    <row r="630" ht="15.75" customHeight="1">
      <c r="A630" s="9">
        <v>43052.0</v>
      </c>
      <c r="B630" s="1">
        <v>33.5</v>
      </c>
      <c r="C630" s="1">
        <v>0.0</v>
      </c>
    </row>
    <row r="631" ht="15.75" customHeight="1">
      <c r="A631" s="9">
        <v>43053.0</v>
      </c>
      <c r="B631" s="1">
        <v>29.4</v>
      </c>
      <c r="C631" s="1">
        <v>0.0</v>
      </c>
    </row>
    <row r="632" ht="15.75" customHeight="1">
      <c r="A632" s="9">
        <v>43054.0</v>
      </c>
      <c r="B632" s="1">
        <v>30.3</v>
      </c>
      <c r="C632" s="1">
        <v>0.0</v>
      </c>
    </row>
    <row r="633" ht="15.75" customHeight="1">
      <c r="A633" s="9">
        <v>43055.0</v>
      </c>
      <c r="B633" s="1">
        <v>27.4</v>
      </c>
      <c r="C633" s="1">
        <v>0.0</v>
      </c>
    </row>
    <row r="634" ht="15.75" customHeight="1">
      <c r="A634" s="9">
        <v>43056.0</v>
      </c>
      <c r="B634" s="1">
        <v>30.6</v>
      </c>
      <c r="C634" s="1">
        <v>1.0</v>
      </c>
    </row>
    <row r="635" ht="15.75" customHeight="1">
      <c r="A635" s="9">
        <v>43057.0</v>
      </c>
      <c r="B635" s="1">
        <v>32.0</v>
      </c>
      <c r="C635" s="1">
        <v>0.0</v>
      </c>
    </row>
    <row r="636" ht="15.75" customHeight="1">
      <c r="A636" s="9">
        <v>43058.0</v>
      </c>
      <c r="B636" s="1">
        <v>20.2</v>
      </c>
      <c r="C636" s="1">
        <v>0.0</v>
      </c>
    </row>
    <row r="637" ht="15.75" customHeight="1">
      <c r="A637" s="9">
        <v>43059.0</v>
      </c>
      <c r="B637" s="1">
        <v>30.9</v>
      </c>
      <c r="C637" s="1">
        <v>0.0</v>
      </c>
    </row>
    <row r="638" ht="15.75" customHeight="1">
      <c r="A638" s="9">
        <v>43060.0</v>
      </c>
      <c r="B638" s="1">
        <v>23.3</v>
      </c>
      <c r="C638" s="1">
        <v>0.0</v>
      </c>
    </row>
    <row r="639" ht="15.75" customHeight="1">
      <c r="A639" s="9">
        <v>43061.0</v>
      </c>
      <c r="B639" s="1">
        <v>26.5</v>
      </c>
      <c r="C639" s="1">
        <v>0.0</v>
      </c>
    </row>
    <row r="640" ht="15.75" customHeight="1">
      <c r="A640" s="9">
        <v>43062.0</v>
      </c>
      <c r="B640" s="1">
        <v>32.8</v>
      </c>
      <c r="C640" s="1">
        <v>0.0</v>
      </c>
    </row>
    <row r="641" ht="15.75" customHeight="1">
      <c r="A641" s="9">
        <v>43063.0</v>
      </c>
      <c r="B641" s="1">
        <v>30.0</v>
      </c>
      <c r="C641" s="1">
        <v>0.0</v>
      </c>
    </row>
    <row r="642" ht="15.75" customHeight="1">
      <c r="A642" s="9">
        <v>43064.0</v>
      </c>
      <c r="B642" s="1">
        <v>21.7</v>
      </c>
      <c r="C642" s="1">
        <v>0.0</v>
      </c>
    </row>
    <row r="643" ht="15.75" customHeight="1">
      <c r="A643" s="9">
        <v>43065.0</v>
      </c>
      <c r="B643" s="1">
        <v>26.1</v>
      </c>
      <c r="C643" s="1">
        <v>0.0</v>
      </c>
    </row>
    <row r="644" ht="15.75" customHeight="1">
      <c r="A644" s="9">
        <v>43066.0</v>
      </c>
      <c r="B644" s="1">
        <v>33.9</v>
      </c>
      <c r="C644" s="1">
        <v>0.0</v>
      </c>
    </row>
    <row r="645" ht="15.75" customHeight="1">
      <c r="A645" s="9">
        <v>43067.0</v>
      </c>
      <c r="B645" s="1">
        <v>38.1</v>
      </c>
      <c r="C645" s="1">
        <v>0.0</v>
      </c>
    </row>
    <row r="646" ht="15.75" customHeight="1">
      <c r="A646" s="9">
        <v>43068.0</v>
      </c>
      <c r="B646" s="1">
        <v>22.8</v>
      </c>
      <c r="C646" s="1">
        <v>0.0</v>
      </c>
    </row>
    <row r="647" ht="15.75" customHeight="1">
      <c r="A647" s="9">
        <v>43069.0</v>
      </c>
      <c r="B647" s="1">
        <v>31.3</v>
      </c>
      <c r="C647" s="1">
        <v>1.0</v>
      </c>
    </row>
    <row r="648" ht="15.75" customHeight="1">
      <c r="A648" s="9">
        <v>43070.0</v>
      </c>
      <c r="B648" s="1">
        <v>25.0</v>
      </c>
      <c r="C648" s="1">
        <v>0.0</v>
      </c>
    </row>
    <row r="649" ht="15.75" customHeight="1">
      <c r="A649" s="9">
        <v>43071.0</v>
      </c>
      <c r="B649" s="1">
        <v>33.0</v>
      </c>
      <c r="C649" s="1">
        <v>0.0</v>
      </c>
    </row>
    <row r="650" ht="15.75" customHeight="1">
      <c r="A650" s="9">
        <v>43072.0</v>
      </c>
      <c r="B650" s="1">
        <v>32.0</v>
      </c>
      <c r="C650" s="1">
        <v>0.0</v>
      </c>
    </row>
    <row r="651" ht="15.75" customHeight="1">
      <c r="A651" s="9">
        <v>43073.0</v>
      </c>
      <c r="B651" s="1">
        <v>33.0</v>
      </c>
      <c r="C651" s="1">
        <v>0.0</v>
      </c>
    </row>
    <row r="652" ht="15.75" customHeight="1">
      <c r="A652" s="9">
        <v>43074.0</v>
      </c>
      <c r="B652" s="1">
        <v>24.8</v>
      </c>
      <c r="C652" s="1">
        <v>0.0</v>
      </c>
    </row>
    <row r="653" ht="15.75" customHeight="1">
      <c r="A653" s="9">
        <v>43075.0</v>
      </c>
      <c r="B653" s="1">
        <v>21.8</v>
      </c>
      <c r="C653" s="1">
        <v>0.0</v>
      </c>
    </row>
    <row r="654" ht="15.75" customHeight="1">
      <c r="A654" s="9">
        <v>43076.0</v>
      </c>
      <c r="B654" s="1">
        <v>30.6</v>
      </c>
      <c r="C654" s="1">
        <v>0.0</v>
      </c>
    </row>
    <row r="655" ht="15.75" customHeight="1">
      <c r="A655" s="9">
        <v>43077.0</v>
      </c>
      <c r="B655" s="1">
        <v>33.1</v>
      </c>
      <c r="C655" s="1">
        <v>0.0</v>
      </c>
    </row>
    <row r="656" ht="15.75" customHeight="1">
      <c r="A656" s="9">
        <v>43078.0</v>
      </c>
      <c r="B656" s="1">
        <v>34.9</v>
      </c>
      <c r="C656" s="1">
        <v>0.0</v>
      </c>
    </row>
    <row r="657" ht="15.75" customHeight="1">
      <c r="A657" s="9">
        <v>43079.0</v>
      </c>
      <c r="B657" s="1">
        <v>34.7</v>
      </c>
      <c r="C657" s="1">
        <v>0.0</v>
      </c>
    </row>
    <row r="658" ht="15.75" customHeight="1">
      <c r="A658" s="9">
        <v>43080.0</v>
      </c>
      <c r="B658" s="1">
        <v>34.5</v>
      </c>
      <c r="C658" s="1">
        <v>0.0</v>
      </c>
    </row>
    <row r="659" ht="15.75" customHeight="1">
      <c r="A659" s="9">
        <v>43081.0</v>
      </c>
      <c r="B659" s="1">
        <v>39.6</v>
      </c>
      <c r="C659" s="1">
        <v>0.0</v>
      </c>
    </row>
    <row r="660" ht="15.75" customHeight="1">
      <c r="A660" s="9">
        <v>43082.0</v>
      </c>
      <c r="B660" s="1">
        <v>42.7</v>
      </c>
      <c r="C660" s="1">
        <v>0.0</v>
      </c>
    </row>
    <row r="661" ht="15.75" customHeight="1">
      <c r="A661" s="9">
        <v>43083.0</v>
      </c>
      <c r="B661" s="1">
        <v>46.5</v>
      </c>
      <c r="C661" s="1">
        <v>0.0</v>
      </c>
    </row>
    <row r="662" ht="15.75" customHeight="1">
      <c r="A662" s="9">
        <v>43084.0</v>
      </c>
      <c r="B662" s="1">
        <v>47.6</v>
      </c>
      <c r="C662" s="1">
        <v>0.0</v>
      </c>
    </row>
    <row r="663" ht="15.75" customHeight="1">
      <c r="A663" s="9">
        <v>43085.0</v>
      </c>
      <c r="B663" s="1">
        <v>43.3</v>
      </c>
      <c r="C663" s="1">
        <v>0.0</v>
      </c>
    </row>
    <row r="664" ht="15.75" customHeight="1">
      <c r="A664" s="9">
        <v>43086.0</v>
      </c>
      <c r="B664" s="1">
        <v>48.3</v>
      </c>
      <c r="C664" s="1">
        <v>0.0</v>
      </c>
    </row>
    <row r="665" ht="15.75" customHeight="1">
      <c r="A665" s="9">
        <v>43087.0</v>
      </c>
      <c r="B665" s="1">
        <v>45.8</v>
      </c>
      <c r="C665" s="1">
        <v>0.0</v>
      </c>
    </row>
    <row r="666" ht="15.75" customHeight="1">
      <c r="A666" s="9">
        <v>43088.0</v>
      </c>
      <c r="B666" s="1">
        <v>30.2</v>
      </c>
      <c r="C666" s="1">
        <v>0.0</v>
      </c>
    </row>
    <row r="667" ht="15.75" customHeight="1">
      <c r="A667" s="9">
        <v>43089.0</v>
      </c>
      <c r="B667" s="1">
        <v>31.5</v>
      </c>
      <c r="C667" s="1">
        <v>0.0</v>
      </c>
    </row>
    <row r="668" ht="15.75" customHeight="1">
      <c r="A668" s="9">
        <v>43090.0</v>
      </c>
      <c r="B668" s="1">
        <v>43.7</v>
      </c>
      <c r="C668" s="1">
        <v>0.0</v>
      </c>
    </row>
    <row r="669" ht="15.75" customHeight="1">
      <c r="A669" s="9">
        <v>43091.0</v>
      </c>
      <c r="B669" s="1">
        <v>46.3</v>
      </c>
      <c r="C669" s="1">
        <v>0.0</v>
      </c>
    </row>
    <row r="670" ht="15.75" customHeight="1">
      <c r="A670" s="9">
        <v>43092.0</v>
      </c>
      <c r="B670" s="1">
        <v>37.5</v>
      </c>
      <c r="C670" s="1">
        <v>0.0</v>
      </c>
    </row>
    <row r="671" ht="15.75" customHeight="1">
      <c r="A671" s="9">
        <v>43093.0</v>
      </c>
      <c r="B671" s="1">
        <v>34.6</v>
      </c>
      <c r="C671" s="1">
        <v>0.0</v>
      </c>
    </row>
    <row r="672" ht="15.75" customHeight="1">
      <c r="A672" s="9">
        <v>43094.0</v>
      </c>
      <c r="B672" s="1">
        <v>41.8</v>
      </c>
      <c r="C672" s="1">
        <v>0.0</v>
      </c>
    </row>
    <row r="673" ht="15.75" customHeight="1">
      <c r="A673" s="9">
        <v>43095.0</v>
      </c>
      <c r="B673" s="1">
        <v>47.5</v>
      </c>
      <c r="C673" s="1">
        <v>0.0</v>
      </c>
    </row>
    <row r="674" ht="15.75" customHeight="1">
      <c r="A674" s="9">
        <v>43096.0</v>
      </c>
      <c r="B674" s="1">
        <v>57.0</v>
      </c>
      <c r="C674" s="1">
        <v>0.0</v>
      </c>
    </row>
    <row r="675" ht="15.75" customHeight="1">
      <c r="A675" s="9">
        <v>43097.0</v>
      </c>
      <c r="B675" s="1">
        <v>64.5</v>
      </c>
      <c r="C675" s="1">
        <v>0.0</v>
      </c>
    </row>
    <row r="676" ht="15.75" customHeight="1">
      <c r="A676" s="9">
        <v>43098.0</v>
      </c>
      <c r="B676" s="1">
        <v>66.3</v>
      </c>
      <c r="C676" s="1">
        <v>0.0</v>
      </c>
    </row>
    <row r="677" ht="15.75" customHeight="1">
      <c r="A677" s="9">
        <v>43099.0</v>
      </c>
      <c r="B677" s="1">
        <v>61.3</v>
      </c>
      <c r="C677" s="1">
        <v>0.0</v>
      </c>
    </row>
    <row r="678" ht="15.75" customHeight="1">
      <c r="A678" s="9">
        <v>43100.0</v>
      </c>
      <c r="B678" s="1">
        <v>62.5</v>
      </c>
      <c r="C678" s="1">
        <v>0.0</v>
      </c>
    </row>
    <row r="679" ht="15.75" customHeight="1">
      <c r="A679" s="9">
        <v>43101.0</v>
      </c>
      <c r="B679" s="1">
        <v>65.0</v>
      </c>
      <c r="C679" s="1">
        <v>0.0</v>
      </c>
    </row>
    <row r="680" ht="15.75" customHeight="1">
      <c r="A680" s="9">
        <v>43102.0</v>
      </c>
      <c r="B680" s="1">
        <v>60.4</v>
      </c>
      <c r="C680" s="1">
        <v>0.0</v>
      </c>
    </row>
    <row r="681" ht="15.75" customHeight="1">
      <c r="A681" s="9">
        <v>43103.0</v>
      </c>
      <c r="B681" s="1">
        <v>50.7</v>
      </c>
      <c r="C681" s="1">
        <v>7.0</v>
      </c>
    </row>
    <row r="682" ht="15.75" customHeight="1">
      <c r="A682" s="9">
        <v>43104.0</v>
      </c>
      <c r="B682" s="1">
        <v>44.5</v>
      </c>
      <c r="C682" s="1">
        <v>0.0</v>
      </c>
    </row>
    <row r="683" ht="15.75" customHeight="1">
      <c r="A683" s="9">
        <v>43105.0</v>
      </c>
      <c r="B683" s="1">
        <v>55.5</v>
      </c>
      <c r="C683" s="1">
        <v>0.0</v>
      </c>
    </row>
    <row r="684" ht="15.75" customHeight="1">
      <c r="A684" s="9">
        <v>43106.0</v>
      </c>
      <c r="B684" s="1">
        <v>65.6</v>
      </c>
      <c r="C684" s="1">
        <v>0.0</v>
      </c>
    </row>
    <row r="685" ht="15.75" customHeight="1">
      <c r="A685" s="9">
        <v>43107.0</v>
      </c>
      <c r="B685" s="1">
        <v>60.9</v>
      </c>
      <c r="C685" s="1">
        <v>0.0</v>
      </c>
    </row>
    <row r="686" ht="15.75" customHeight="1">
      <c r="A686" s="9">
        <v>43108.0</v>
      </c>
      <c r="B686" s="1">
        <v>42.0</v>
      </c>
      <c r="C686" s="1">
        <v>0.0</v>
      </c>
    </row>
    <row r="687" ht="15.75" customHeight="1">
      <c r="A687" s="9">
        <v>43109.0</v>
      </c>
      <c r="B687" s="1">
        <v>33.5</v>
      </c>
      <c r="C687" s="1">
        <v>0.0</v>
      </c>
    </row>
    <row r="688" ht="15.75" customHeight="1">
      <c r="A688" s="9">
        <v>43110.0</v>
      </c>
      <c r="B688" s="1">
        <v>36.9</v>
      </c>
      <c r="C688" s="1">
        <v>0.0</v>
      </c>
    </row>
    <row r="689" ht="15.75" customHeight="1">
      <c r="A689" s="9">
        <v>43111.0</v>
      </c>
      <c r="B689" s="1">
        <v>23.8</v>
      </c>
      <c r="C689" s="1">
        <v>0.0</v>
      </c>
    </row>
    <row r="690" ht="15.75" customHeight="1">
      <c r="A690" s="9">
        <v>43112.0</v>
      </c>
      <c r="B690" s="1">
        <v>14.6</v>
      </c>
      <c r="C690" s="1">
        <v>0.0</v>
      </c>
    </row>
    <row r="691" ht="15.75" customHeight="1">
      <c r="A691" s="9">
        <v>43113.0</v>
      </c>
      <c r="B691" s="1">
        <v>27.9</v>
      </c>
      <c r="C691" s="1">
        <v>0.0</v>
      </c>
    </row>
    <row r="692" ht="15.75" customHeight="1">
      <c r="A692" s="9">
        <v>43114.0</v>
      </c>
      <c r="B692" s="1">
        <v>50.7</v>
      </c>
      <c r="C692" s="1">
        <v>0.0</v>
      </c>
    </row>
    <row r="693" ht="15.75" customHeight="1">
      <c r="A693" s="9">
        <v>43115.0</v>
      </c>
      <c r="B693" s="1">
        <v>52.6</v>
      </c>
      <c r="C693" s="1">
        <v>0.0</v>
      </c>
    </row>
    <row r="694" ht="15.75" customHeight="1">
      <c r="A694" s="9">
        <v>43116.0</v>
      </c>
      <c r="B694" s="1">
        <v>42.6</v>
      </c>
      <c r="C694" s="1">
        <v>0.0</v>
      </c>
    </row>
    <row r="695" ht="15.75" customHeight="1">
      <c r="A695" s="9">
        <v>43117.0</v>
      </c>
      <c r="B695" s="1">
        <v>36.9</v>
      </c>
      <c r="C695" s="1">
        <v>0.0</v>
      </c>
    </row>
    <row r="696" ht="15.75" customHeight="1">
      <c r="A696" s="9">
        <v>43118.0</v>
      </c>
      <c r="B696" s="1">
        <v>41.9</v>
      </c>
      <c r="C696" s="1">
        <v>0.0</v>
      </c>
    </row>
    <row r="697" ht="15.75" customHeight="1">
      <c r="A697" s="9">
        <v>43119.0</v>
      </c>
      <c r="B697" s="1">
        <v>40.4</v>
      </c>
      <c r="C697" s="1">
        <v>0.0</v>
      </c>
    </row>
    <row r="698" ht="15.75" customHeight="1">
      <c r="A698" s="9">
        <v>43120.0</v>
      </c>
      <c r="B698" s="1">
        <v>27.6</v>
      </c>
      <c r="C698" s="1">
        <v>0.0</v>
      </c>
    </row>
    <row r="699" ht="15.75" customHeight="1">
      <c r="A699" s="9">
        <v>43121.0</v>
      </c>
      <c r="B699" s="1">
        <v>27.9</v>
      </c>
      <c r="C699" s="1">
        <v>0.0</v>
      </c>
    </row>
    <row r="700" ht="15.75" customHeight="1">
      <c r="A700" s="9">
        <v>43122.0</v>
      </c>
      <c r="B700" s="1">
        <v>36.1</v>
      </c>
      <c r="C700" s="1">
        <v>0.0</v>
      </c>
    </row>
    <row r="701" ht="15.75" customHeight="1">
      <c r="A701" s="9">
        <v>43123.0</v>
      </c>
      <c r="B701" s="1">
        <v>35.8</v>
      </c>
      <c r="C701" s="1">
        <v>0.0</v>
      </c>
    </row>
    <row r="702" ht="15.75" customHeight="1">
      <c r="A702" s="9">
        <v>43124.0</v>
      </c>
      <c r="B702" s="1">
        <v>36.3</v>
      </c>
      <c r="C702" s="1">
        <v>0.0</v>
      </c>
    </row>
    <row r="703" ht="15.75" customHeight="1">
      <c r="A703" s="9">
        <v>43125.0</v>
      </c>
      <c r="B703" s="1">
        <v>47.1</v>
      </c>
      <c r="C703" s="1">
        <v>1.0</v>
      </c>
    </row>
    <row r="704" ht="15.75" customHeight="1">
      <c r="A704" s="9">
        <v>43126.0</v>
      </c>
      <c r="B704" s="1">
        <v>44.2</v>
      </c>
      <c r="C704" s="1">
        <v>0.0</v>
      </c>
    </row>
    <row r="705" ht="15.75" customHeight="1">
      <c r="A705" s="9">
        <v>43127.0</v>
      </c>
      <c r="B705" s="1">
        <v>31.5</v>
      </c>
      <c r="C705" s="1">
        <v>0.0</v>
      </c>
    </row>
    <row r="706" ht="15.75" customHeight="1">
      <c r="A706" s="9">
        <v>43128.0</v>
      </c>
      <c r="B706" s="1">
        <v>21.7</v>
      </c>
      <c r="C706" s="1">
        <v>0.0</v>
      </c>
    </row>
    <row r="707" ht="15.75" customHeight="1">
      <c r="A707" s="9">
        <v>43129.0</v>
      </c>
      <c r="B707" s="1">
        <v>35.2</v>
      </c>
      <c r="C707" s="1">
        <v>1.0</v>
      </c>
    </row>
    <row r="708" ht="15.75" customHeight="1">
      <c r="A708" s="9">
        <v>43130.0</v>
      </c>
      <c r="B708" s="1">
        <v>41.7</v>
      </c>
      <c r="C708" s="1">
        <v>0.0</v>
      </c>
    </row>
    <row r="709" ht="15.75" customHeight="1">
      <c r="A709" s="9">
        <v>43131.0</v>
      </c>
      <c r="B709" s="1">
        <v>42.6</v>
      </c>
      <c r="C709" s="1">
        <v>0.0</v>
      </c>
    </row>
    <row r="710" ht="15.75" customHeight="1">
      <c r="A710" s="9">
        <v>43132.0</v>
      </c>
      <c r="B710" s="1">
        <v>34.2</v>
      </c>
      <c r="C710" s="1">
        <v>0.0</v>
      </c>
    </row>
    <row r="711" ht="15.75" customHeight="1">
      <c r="A711" s="9">
        <v>43133.0</v>
      </c>
      <c r="B711" s="1">
        <v>44.0</v>
      </c>
      <c r="C711" s="1">
        <v>0.0</v>
      </c>
    </row>
    <row r="712" ht="15.75" customHeight="1">
      <c r="A712" s="9">
        <v>43134.0</v>
      </c>
      <c r="B712" s="1">
        <v>51.9</v>
      </c>
      <c r="C712" s="1">
        <v>0.0</v>
      </c>
    </row>
    <row r="713" ht="15.75" customHeight="1">
      <c r="A713" s="9">
        <v>43135.0</v>
      </c>
      <c r="B713" s="1">
        <v>33.5</v>
      </c>
      <c r="C713" s="1">
        <v>0.0</v>
      </c>
    </row>
    <row r="714" ht="15.75" customHeight="1">
      <c r="A714" s="9">
        <v>43136.0</v>
      </c>
      <c r="B714" s="1">
        <v>33.2</v>
      </c>
      <c r="C714" s="1">
        <v>0.0</v>
      </c>
    </row>
    <row r="715" ht="15.75" customHeight="1">
      <c r="A715" s="9">
        <v>43137.0</v>
      </c>
      <c r="B715" s="1">
        <v>40.8</v>
      </c>
      <c r="C715" s="1">
        <v>0.0</v>
      </c>
    </row>
    <row r="716" ht="15.75" customHeight="1">
      <c r="A716" s="9">
        <v>43138.0</v>
      </c>
      <c r="B716" s="1">
        <v>43.3</v>
      </c>
      <c r="C716" s="1">
        <v>0.0</v>
      </c>
    </row>
    <row r="717" ht="15.75" customHeight="1">
      <c r="A717" s="9">
        <v>43139.0</v>
      </c>
      <c r="B717" s="1">
        <v>43.7</v>
      </c>
      <c r="C717" s="1">
        <v>0.0</v>
      </c>
    </row>
    <row r="718" ht="15.75" customHeight="1">
      <c r="A718" s="9">
        <v>43140.0</v>
      </c>
      <c r="B718" s="1">
        <v>44.7</v>
      </c>
      <c r="C718" s="1">
        <v>0.0</v>
      </c>
    </row>
    <row r="719" ht="15.75" customHeight="1">
      <c r="A719" s="9">
        <v>43141.0</v>
      </c>
      <c r="B719" s="1">
        <v>30.4</v>
      </c>
      <c r="C719" s="1">
        <v>0.0</v>
      </c>
    </row>
    <row r="720" ht="15.75" customHeight="1">
      <c r="A720" s="9">
        <v>43142.0</v>
      </c>
      <c r="B720" s="1">
        <v>29.4</v>
      </c>
      <c r="C720" s="1">
        <v>0.0</v>
      </c>
    </row>
    <row r="721" ht="15.75" customHeight="1">
      <c r="A721" s="9">
        <v>43143.0</v>
      </c>
      <c r="B721" s="1">
        <v>30.8</v>
      </c>
      <c r="C721" s="1">
        <v>0.0</v>
      </c>
    </row>
    <row r="722" ht="15.75" customHeight="1">
      <c r="A722" s="9">
        <v>43144.0</v>
      </c>
      <c r="B722" s="1">
        <v>40.9</v>
      </c>
      <c r="C722" s="1">
        <v>0.0</v>
      </c>
    </row>
    <row r="723" ht="15.75" customHeight="1">
      <c r="A723" s="9">
        <v>43145.0</v>
      </c>
      <c r="B723" s="1">
        <v>31.9</v>
      </c>
      <c r="C723" s="1">
        <v>0.0</v>
      </c>
    </row>
    <row r="724" ht="15.75" customHeight="1">
      <c r="A724" s="9">
        <v>43146.0</v>
      </c>
      <c r="B724" s="1">
        <v>25.1</v>
      </c>
      <c r="C724" s="1">
        <v>0.0</v>
      </c>
    </row>
    <row r="725" ht="15.75" customHeight="1">
      <c r="A725" s="9">
        <v>43147.0</v>
      </c>
      <c r="B725" s="1">
        <v>24.3</v>
      </c>
      <c r="C725" s="1">
        <v>0.0</v>
      </c>
    </row>
    <row r="726" ht="15.75" customHeight="1">
      <c r="A726" s="9">
        <v>43148.0</v>
      </c>
      <c r="B726" s="1">
        <v>36.9</v>
      </c>
      <c r="C726" s="1">
        <v>0.0</v>
      </c>
    </row>
    <row r="727" ht="15.75" customHeight="1">
      <c r="A727" s="9">
        <v>43149.0</v>
      </c>
      <c r="B727" s="1">
        <v>33.4</v>
      </c>
      <c r="C727" s="1">
        <v>0.0</v>
      </c>
    </row>
    <row r="728" ht="15.75" customHeight="1">
      <c r="A728" s="9">
        <v>43150.0</v>
      </c>
      <c r="B728" s="1">
        <v>31.5</v>
      </c>
      <c r="C728" s="1">
        <v>0.0</v>
      </c>
    </row>
    <row r="729" ht="15.75" customHeight="1">
      <c r="A729" s="9">
        <v>43151.0</v>
      </c>
      <c r="B729" s="1">
        <v>21.2</v>
      </c>
      <c r="C729" s="1">
        <v>0.0</v>
      </c>
    </row>
    <row r="730" ht="15.75" customHeight="1">
      <c r="A730" s="9">
        <v>43152.0</v>
      </c>
      <c r="B730" s="1">
        <v>15.3</v>
      </c>
      <c r="C730" s="1">
        <v>0.0</v>
      </c>
    </row>
    <row r="731" ht="15.75" customHeight="1">
      <c r="A731" s="9">
        <v>43153.0</v>
      </c>
      <c r="B731" s="1">
        <v>29.6</v>
      </c>
      <c r="C731" s="1">
        <v>0.0</v>
      </c>
    </row>
    <row r="732" ht="15.75" customHeight="1">
      <c r="A732" s="9">
        <v>43154.0</v>
      </c>
      <c r="B732" s="1">
        <v>33.8</v>
      </c>
      <c r="C732" s="1">
        <v>0.0</v>
      </c>
    </row>
    <row r="733" ht="15.75" customHeight="1">
      <c r="A733" s="9">
        <v>43155.0</v>
      </c>
      <c r="B733" s="1">
        <v>24.5</v>
      </c>
      <c r="C733" s="1">
        <v>0.0</v>
      </c>
    </row>
    <row r="734" ht="15.75" customHeight="1">
      <c r="A734" s="9">
        <v>43156.0</v>
      </c>
      <c r="B734" s="1">
        <v>31.7</v>
      </c>
      <c r="C734" s="1">
        <v>0.0</v>
      </c>
    </row>
    <row r="735" ht="15.75" customHeight="1">
      <c r="A735" s="9">
        <v>43157.0</v>
      </c>
      <c r="B735" s="1">
        <v>26.5</v>
      </c>
      <c r="C735" s="1">
        <v>0.0</v>
      </c>
    </row>
    <row r="736" ht="15.75" customHeight="1">
      <c r="A736" s="9">
        <v>43158.0</v>
      </c>
      <c r="B736" s="1">
        <v>25.5</v>
      </c>
      <c r="C736" s="1">
        <v>0.0</v>
      </c>
    </row>
    <row r="737" ht="15.75" customHeight="1">
      <c r="A737" s="9">
        <v>43159.0</v>
      </c>
      <c r="B737" s="1">
        <v>18.2</v>
      </c>
      <c r="C737" s="1">
        <v>0.0</v>
      </c>
    </row>
    <row r="738" ht="15.75" customHeight="1">
      <c r="A738" s="9">
        <v>43160.0</v>
      </c>
      <c r="B738" s="1">
        <v>19.2</v>
      </c>
      <c r="C738" s="1">
        <v>1.0</v>
      </c>
    </row>
    <row r="739" ht="15.75" customHeight="1">
      <c r="A739" s="9">
        <v>43161.0</v>
      </c>
      <c r="B739" s="1">
        <v>28.0</v>
      </c>
      <c r="C739" s="1">
        <v>0.0</v>
      </c>
    </row>
    <row r="740" ht="15.75" customHeight="1">
      <c r="A740" s="9">
        <v>43162.0</v>
      </c>
      <c r="B740" s="1">
        <v>24.8</v>
      </c>
      <c r="C740" s="1">
        <v>0.0</v>
      </c>
    </row>
    <row r="741" ht="15.75" customHeight="1">
      <c r="A741" s="9">
        <v>43163.0</v>
      </c>
      <c r="B741" s="1">
        <v>26.1</v>
      </c>
      <c r="C741" s="1">
        <v>0.0</v>
      </c>
    </row>
    <row r="742" ht="15.75" customHeight="1">
      <c r="A742" s="9">
        <v>43164.0</v>
      </c>
      <c r="B742" s="1">
        <v>29.9</v>
      </c>
      <c r="C742" s="1">
        <v>0.0</v>
      </c>
    </row>
    <row r="743" ht="15.75" customHeight="1">
      <c r="A743" s="9">
        <v>43165.0</v>
      </c>
      <c r="B743" s="1">
        <v>31.4</v>
      </c>
      <c r="C743" s="1">
        <v>1.0</v>
      </c>
    </row>
    <row r="744" ht="15.75" customHeight="1">
      <c r="A744" s="9">
        <v>43166.0</v>
      </c>
      <c r="B744" s="1">
        <v>33.5</v>
      </c>
      <c r="C744" s="1">
        <v>0.0</v>
      </c>
    </row>
    <row r="745" ht="15.75" customHeight="1">
      <c r="A745" s="9">
        <v>43167.0</v>
      </c>
      <c r="B745" s="1">
        <v>34.3</v>
      </c>
      <c r="C745" s="1">
        <v>0.0</v>
      </c>
    </row>
    <row r="746" ht="15.75" customHeight="1">
      <c r="A746" s="9">
        <v>43168.0</v>
      </c>
      <c r="B746" s="1">
        <v>35.6</v>
      </c>
      <c r="C746" s="1">
        <v>0.0</v>
      </c>
    </row>
    <row r="747" ht="15.75" customHeight="1">
      <c r="A747" s="9">
        <v>43169.0</v>
      </c>
      <c r="B747" s="1">
        <v>31.8</v>
      </c>
      <c r="C747" s="1">
        <v>1.0</v>
      </c>
    </row>
    <row r="748" ht="15.75" customHeight="1">
      <c r="A748" s="9">
        <v>43170.0</v>
      </c>
      <c r="B748" s="1">
        <v>29.3</v>
      </c>
      <c r="C748" s="1">
        <v>0.0</v>
      </c>
    </row>
    <row r="749" ht="15.75" customHeight="1">
      <c r="A749" s="9">
        <v>43171.0</v>
      </c>
      <c r="B749" s="1">
        <v>33.1</v>
      </c>
      <c r="C749" s="1">
        <v>0.0</v>
      </c>
    </row>
    <row r="750" ht="15.75" customHeight="1">
      <c r="A750" s="9">
        <v>43172.0</v>
      </c>
      <c r="B750" s="1">
        <v>34.9</v>
      </c>
      <c r="C750" s="1">
        <v>0.0</v>
      </c>
    </row>
    <row r="751" ht="15.75" customHeight="1">
      <c r="A751" s="9">
        <v>43173.0</v>
      </c>
      <c r="B751" s="1">
        <v>32.3</v>
      </c>
      <c r="C751" s="1">
        <v>0.0</v>
      </c>
    </row>
    <row r="752" ht="15.75" customHeight="1">
      <c r="A752" s="9">
        <v>43174.0</v>
      </c>
      <c r="B752" s="1">
        <v>30.2</v>
      </c>
      <c r="C752" s="1">
        <v>0.0</v>
      </c>
    </row>
    <row r="753" ht="15.75" customHeight="1">
      <c r="A753" s="9">
        <v>43175.0</v>
      </c>
      <c r="B753" s="1">
        <v>35.7</v>
      </c>
      <c r="C753" s="1">
        <v>0.0</v>
      </c>
    </row>
    <row r="754" ht="15.75" customHeight="1">
      <c r="A754" s="9">
        <v>43176.0</v>
      </c>
      <c r="B754" s="1">
        <v>41.9</v>
      </c>
      <c r="C754" s="1">
        <v>1.0</v>
      </c>
    </row>
    <row r="755" ht="15.75" customHeight="1">
      <c r="A755" s="9">
        <v>43177.0</v>
      </c>
      <c r="B755" s="1">
        <v>47.7</v>
      </c>
      <c r="C755" s="1">
        <v>0.0</v>
      </c>
    </row>
    <row r="756" ht="15.75" customHeight="1">
      <c r="A756" s="9">
        <v>43178.0</v>
      </c>
      <c r="B756" s="1">
        <v>42.4</v>
      </c>
      <c r="C756" s="1">
        <v>0.0</v>
      </c>
    </row>
    <row r="757" ht="15.75" customHeight="1">
      <c r="A757" s="9">
        <v>43179.0</v>
      </c>
      <c r="B757" s="1">
        <v>36.1</v>
      </c>
      <c r="C757" s="1">
        <v>0.0</v>
      </c>
    </row>
    <row r="758" ht="15.75" customHeight="1">
      <c r="A758" s="9">
        <v>43180.0</v>
      </c>
      <c r="B758" s="1">
        <v>32.5</v>
      </c>
      <c r="C758" s="1">
        <v>0.0</v>
      </c>
    </row>
    <row r="759" ht="15.75" customHeight="1">
      <c r="A759" s="9">
        <v>43181.0</v>
      </c>
      <c r="B759" s="1">
        <v>27.1</v>
      </c>
      <c r="C759" s="1">
        <v>0.0</v>
      </c>
    </row>
    <row r="760" ht="15.75" customHeight="1">
      <c r="A760" s="9">
        <v>43182.0</v>
      </c>
      <c r="B760" s="1">
        <v>28.7</v>
      </c>
      <c r="C760" s="1">
        <v>0.0</v>
      </c>
    </row>
    <row r="761" ht="15.75" customHeight="1">
      <c r="A761" s="9">
        <v>43183.0</v>
      </c>
      <c r="B761" s="1">
        <v>27.9</v>
      </c>
      <c r="C761" s="1">
        <v>0.0</v>
      </c>
    </row>
    <row r="762" ht="15.75" customHeight="1">
      <c r="A762" s="9">
        <v>43184.0</v>
      </c>
      <c r="B762" s="1">
        <v>31.8</v>
      </c>
      <c r="C762" s="1">
        <v>0.0</v>
      </c>
    </row>
    <row r="763" ht="15.75" customHeight="1">
      <c r="A763" s="9">
        <v>43185.0</v>
      </c>
      <c r="B763" s="1">
        <v>32.5</v>
      </c>
      <c r="C763" s="1">
        <v>1.0</v>
      </c>
    </row>
    <row r="764" ht="15.75" customHeight="1">
      <c r="A764" s="9">
        <v>43186.0</v>
      </c>
      <c r="B764" s="1">
        <v>30.3</v>
      </c>
      <c r="C764" s="1">
        <v>0.0</v>
      </c>
    </row>
    <row r="765" ht="15.75" customHeight="1">
      <c r="A765" s="9">
        <v>43187.0</v>
      </c>
      <c r="B765" s="1">
        <v>23.3</v>
      </c>
      <c r="C765" s="1">
        <v>0.0</v>
      </c>
    </row>
    <row r="766" ht="15.75" customHeight="1">
      <c r="A766" s="9">
        <v>43188.0</v>
      </c>
      <c r="B766" s="1">
        <v>23.7</v>
      </c>
      <c r="C766" s="1">
        <v>0.0</v>
      </c>
    </row>
    <row r="767" ht="15.75" customHeight="1">
      <c r="A767" s="9">
        <v>43189.0</v>
      </c>
      <c r="B767" s="1">
        <v>19.8</v>
      </c>
      <c r="C767" s="1">
        <v>0.0</v>
      </c>
    </row>
    <row r="768" ht="15.75" customHeight="1">
      <c r="A768" s="9">
        <v>43190.0</v>
      </c>
      <c r="B768" s="1">
        <v>21.7</v>
      </c>
      <c r="C768" s="1">
        <v>0.0</v>
      </c>
    </row>
    <row r="769" ht="15.75" customHeight="1">
      <c r="A769" s="9">
        <v>43191.0</v>
      </c>
      <c r="B769" s="1">
        <v>19.3</v>
      </c>
      <c r="C769" s="1">
        <v>0.0</v>
      </c>
    </row>
    <row r="770" ht="15.75" customHeight="1">
      <c r="A770" s="9">
        <v>43192.0</v>
      </c>
      <c r="B770" s="1">
        <v>31.2</v>
      </c>
      <c r="C770" s="1">
        <v>0.0</v>
      </c>
    </row>
    <row r="771" ht="15.75" customHeight="1">
      <c r="A771" s="9">
        <v>43193.0</v>
      </c>
      <c r="B771" s="1">
        <v>29.4</v>
      </c>
      <c r="C771" s="1">
        <v>0.0</v>
      </c>
    </row>
    <row r="772" ht="15.75" customHeight="1">
      <c r="A772" s="9">
        <v>43194.0</v>
      </c>
      <c r="B772" s="1">
        <v>25.0</v>
      </c>
      <c r="C772" s="1">
        <v>0.0</v>
      </c>
    </row>
    <row r="773" ht="15.75" customHeight="1">
      <c r="A773" s="9">
        <v>43195.0</v>
      </c>
      <c r="B773" s="1">
        <v>32.1</v>
      </c>
      <c r="C773" s="1">
        <v>0.0</v>
      </c>
    </row>
    <row r="774" ht="15.75" customHeight="1">
      <c r="A774" s="9">
        <v>43196.0</v>
      </c>
      <c r="B774" s="1">
        <v>33.0</v>
      </c>
      <c r="C774" s="1">
        <v>0.0</v>
      </c>
    </row>
    <row r="775" ht="15.75" customHeight="1">
      <c r="A775" s="9">
        <v>43197.0</v>
      </c>
      <c r="B775" s="1">
        <v>26.7</v>
      </c>
      <c r="C775" s="1">
        <v>0.0</v>
      </c>
    </row>
    <row r="776" ht="15.75" customHeight="1">
      <c r="A776" s="9">
        <v>43198.0</v>
      </c>
      <c r="B776" s="1">
        <v>31.4</v>
      </c>
      <c r="C776" s="1">
        <v>0.0</v>
      </c>
    </row>
    <row r="777" ht="15.75" customHeight="1">
      <c r="A777" s="9">
        <v>43199.0</v>
      </c>
      <c r="B777" s="1">
        <v>32.1</v>
      </c>
      <c r="C777" s="1">
        <v>0.0</v>
      </c>
    </row>
    <row r="778" ht="15.75" customHeight="1">
      <c r="A778" s="9">
        <v>43200.0</v>
      </c>
      <c r="B778" s="1">
        <v>30.1</v>
      </c>
      <c r="C778" s="1">
        <v>1.0</v>
      </c>
    </row>
    <row r="779" ht="15.75" customHeight="1">
      <c r="A779" s="9">
        <v>43201.0</v>
      </c>
      <c r="B779" s="1">
        <v>28.2</v>
      </c>
      <c r="C779" s="1">
        <v>0.0</v>
      </c>
    </row>
    <row r="780" ht="15.75" customHeight="1">
      <c r="A780" s="9">
        <v>43202.0</v>
      </c>
      <c r="B780" s="1">
        <v>23.0</v>
      </c>
      <c r="C780" s="1">
        <v>0.0</v>
      </c>
    </row>
    <row r="781" ht="15.75" customHeight="1">
      <c r="A781" s="9">
        <v>43203.0</v>
      </c>
      <c r="B781" s="1">
        <v>14.6</v>
      </c>
      <c r="C781" s="1">
        <v>0.0</v>
      </c>
    </row>
    <row r="782" ht="15.75" customHeight="1">
      <c r="A782" s="9">
        <v>43204.0</v>
      </c>
      <c r="B782" s="1">
        <v>22.4</v>
      </c>
      <c r="C782" s="1">
        <v>0.0</v>
      </c>
    </row>
    <row r="783" ht="15.75" customHeight="1">
      <c r="A783" s="9">
        <v>43205.0</v>
      </c>
      <c r="B783" s="1">
        <v>36.7</v>
      </c>
      <c r="C783" s="1">
        <v>0.0</v>
      </c>
    </row>
    <row r="784" ht="15.75" customHeight="1">
      <c r="A784" s="9">
        <v>43206.0</v>
      </c>
      <c r="B784" s="1">
        <v>28.2</v>
      </c>
      <c r="C784" s="1">
        <v>0.0</v>
      </c>
    </row>
    <row r="785" ht="15.75" customHeight="1">
      <c r="A785" s="9">
        <v>43207.0</v>
      </c>
      <c r="B785" s="1">
        <v>22.9</v>
      </c>
      <c r="C785" s="1">
        <v>0.0</v>
      </c>
    </row>
    <row r="786" ht="15.75" customHeight="1">
      <c r="A786" s="9">
        <v>43208.0</v>
      </c>
      <c r="B786" s="1">
        <v>22.8</v>
      </c>
      <c r="C786" s="1">
        <v>0.0</v>
      </c>
    </row>
    <row r="787" ht="15.75" customHeight="1">
      <c r="A787" s="9">
        <v>43209.0</v>
      </c>
      <c r="B787" s="1">
        <v>25.1</v>
      </c>
      <c r="C787" s="1">
        <v>0.0</v>
      </c>
    </row>
    <row r="788" ht="15.75" customHeight="1">
      <c r="A788" s="9">
        <v>43210.0</v>
      </c>
      <c r="B788" s="1">
        <v>23.4</v>
      </c>
      <c r="C788" s="1">
        <v>0.0</v>
      </c>
    </row>
    <row r="789" ht="15.75" customHeight="1">
      <c r="A789" s="9">
        <v>43211.0</v>
      </c>
      <c r="B789" s="1">
        <v>19.1</v>
      </c>
      <c r="C789" s="1">
        <v>0.0</v>
      </c>
    </row>
    <row r="790" ht="15.75" customHeight="1">
      <c r="A790" s="9">
        <v>43212.0</v>
      </c>
      <c r="B790" s="1">
        <v>17.8</v>
      </c>
      <c r="C790" s="1">
        <v>0.0</v>
      </c>
    </row>
    <row r="791" ht="15.75" customHeight="1">
      <c r="A791" s="9">
        <v>43213.0</v>
      </c>
      <c r="B791" s="1">
        <v>16.7</v>
      </c>
      <c r="C791" s="1">
        <v>1.0</v>
      </c>
    </row>
    <row r="792" ht="15.75" customHeight="1">
      <c r="A792" s="9">
        <v>43214.0</v>
      </c>
      <c r="B792" s="1">
        <v>11.3</v>
      </c>
      <c r="C792" s="1">
        <v>0.0</v>
      </c>
    </row>
    <row r="793" ht="15.75" customHeight="1">
      <c r="A793" s="9">
        <v>43215.0</v>
      </c>
      <c r="B793" s="1">
        <v>14.0</v>
      </c>
      <c r="C793" s="1">
        <v>0.0</v>
      </c>
    </row>
    <row r="794" ht="15.75" customHeight="1">
      <c r="A794" s="9">
        <v>43216.0</v>
      </c>
      <c r="B794" s="1">
        <v>11.1</v>
      </c>
      <c r="C794" s="1">
        <v>0.0</v>
      </c>
    </row>
    <row r="795" ht="15.75" customHeight="1">
      <c r="A795" s="9">
        <v>43217.0</v>
      </c>
      <c r="B795" s="1">
        <v>15.5</v>
      </c>
      <c r="C795" s="1">
        <v>0.0</v>
      </c>
    </row>
    <row r="796" ht="15.75" customHeight="1">
      <c r="A796" s="9">
        <v>43218.0</v>
      </c>
      <c r="B796" s="1">
        <v>11.9</v>
      </c>
      <c r="C796" s="1">
        <v>0.0</v>
      </c>
    </row>
    <row r="797" ht="15.75" customHeight="1">
      <c r="A797" s="9">
        <v>43219.0</v>
      </c>
      <c r="B797" s="1">
        <v>17.0</v>
      </c>
      <c r="C797" s="1">
        <v>0.0</v>
      </c>
    </row>
    <row r="798" ht="15.75" customHeight="1">
      <c r="A798" s="9">
        <v>43220.0</v>
      </c>
      <c r="B798" s="1">
        <v>23.0</v>
      </c>
      <c r="C798" s="1">
        <v>0.0</v>
      </c>
    </row>
    <row r="799" ht="15.75" customHeight="1">
      <c r="A799" s="9">
        <v>43221.0</v>
      </c>
      <c r="B799" s="1">
        <v>13.9</v>
      </c>
      <c r="C799" s="1">
        <v>0.0</v>
      </c>
    </row>
    <row r="800" ht="15.75" customHeight="1">
      <c r="A800" s="9">
        <v>43222.0</v>
      </c>
      <c r="B800" s="1">
        <v>3.0</v>
      </c>
      <c r="C800" s="1">
        <v>0.0</v>
      </c>
    </row>
    <row r="801" ht="15.75" customHeight="1">
      <c r="A801" s="9">
        <v>43223.0</v>
      </c>
      <c r="B801" s="1">
        <v>0.1</v>
      </c>
      <c r="C801" s="1">
        <v>0.0</v>
      </c>
    </row>
    <row r="802" ht="15.75" customHeight="1">
      <c r="A802" s="9">
        <v>43224.0</v>
      </c>
      <c r="B802" s="1">
        <v>1.3</v>
      </c>
      <c r="C802" s="1">
        <v>1.0</v>
      </c>
    </row>
    <row r="803" ht="15.75" customHeight="1">
      <c r="A803" s="9">
        <v>43225.0</v>
      </c>
      <c r="B803" s="1">
        <v>3.0</v>
      </c>
      <c r="C803" s="1">
        <v>0.0</v>
      </c>
    </row>
    <row r="804" ht="15.75" customHeight="1">
      <c r="A804" s="9">
        <v>43226.0</v>
      </c>
      <c r="B804" s="1">
        <v>6.6</v>
      </c>
      <c r="C804" s="1">
        <v>0.0</v>
      </c>
    </row>
    <row r="805" ht="15.75" customHeight="1">
      <c r="A805" s="9">
        <v>43227.0</v>
      </c>
      <c r="B805" s="1">
        <v>8.9</v>
      </c>
      <c r="C805" s="1">
        <v>0.0</v>
      </c>
    </row>
    <row r="806" ht="15.75" customHeight="1">
      <c r="A806" s="9">
        <v>43228.0</v>
      </c>
      <c r="B806" s="1">
        <v>11.7</v>
      </c>
      <c r="C806" s="1">
        <v>0.0</v>
      </c>
    </row>
    <row r="807" ht="15.75" customHeight="1">
      <c r="A807" s="9">
        <v>43229.0</v>
      </c>
      <c r="B807" s="1">
        <v>10.1</v>
      </c>
      <c r="C807" s="1">
        <v>1.0</v>
      </c>
    </row>
    <row r="808" ht="15.75" customHeight="1">
      <c r="A808" s="9">
        <v>43230.0</v>
      </c>
      <c r="B808" s="1">
        <v>10.5</v>
      </c>
      <c r="C808" s="1">
        <v>0.0</v>
      </c>
    </row>
    <row r="809" ht="15.75" customHeight="1">
      <c r="A809" s="9">
        <v>43231.0</v>
      </c>
      <c r="B809" s="1">
        <v>6.9</v>
      </c>
      <c r="C809" s="1">
        <v>0.0</v>
      </c>
    </row>
    <row r="810" ht="15.75" customHeight="1">
      <c r="A810" s="9">
        <v>43232.0</v>
      </c>
      <c r="B810" s="1">
        <v>18.2</v>
      </c>
      <c r="C810" s="1">
        <v>0.0</v>
      </c>
    </row>
    <row r="811" ht="15.75" customHeight="1">
      <c r="A811" s="9">
        <v>43233.0</v>
      </c>
      <c r="B811" s="1">
        <v>15.5</v>
      </c>
      <c r="C811" s="1">
        <v>0.0</v>
      </c>
    </row>
    <row r="812" ht="15.75" customHeight="1">
      <c r="A812" s="9">
        <v>43234.0</v>
      </c>
      <c r="B812" s="1">
        <v>8.4</v>
      </c>
      <c r="C812" s="1">
        <v>0.0</v>
      </c>
    </row>
    <row r="813" ht="15.75" customHeight="1">
      <c r="A813" s="9">
        <v>43235.0</v>
      </c>
      <c r="B813" s="1">
        <v>4.9</v>
      </c>
      <c r="C813" s="1">
        <v>0.0</v>
      </c>
    </row>
    <row r="814" ht="15.75" customHeight="1">
      <c r="A814" s="9">
        <v>43236.0</v>
      </c>
      <c r="B814" s="1">
        <v>11.8</v>
      </c>
      <c r="C814" s="1">
        <v>0.0</v>
      </c>
    </row>
    <row r="815" ht="15.75" customHeight="1">
      <c r="A815" s="9">
        <v>43237.0</v>
      </c>
      <c r="B815" s="1">
        <v>7.1</v>
      </c>
      <c r="C815" s="1">
        <v>1.0</v>
      </c>
    </row>
    <row r="816" ht="15.75" customHeight="1">
      <c r="A816" s="9">
        <v>43238.0</v>
      </c>
      <c r="B816" s="1">
        <v>9.6</v>
      </c>
      <c r="C816" s="1">
        <v>0.0</v>
      </c>
    </row>
    <row r="817" ht="15.75" customHeight="1">
      <c r="A817" s="9">
        <v>43239.0</v>
      </c>
      <c r="B817" s="1">
        <v>16.5</v>
      </c>
      <c r="C817" s="1">
        <v>0.0</v>
      </c>
    </row>
    <row r="818" ht="15.75" customHeight="1">
      <c r="A818" s="9">
        <v>43240.0</v>
      </c>
      <c r="B818" s="1">
        <v>5.7</v>
      </c>
      <c r="C818" s="1">
        <v>0.0</v>
      </c>
    </row>
    <row r="819" ht="15.75" customHeight="1">
      <c r="A819" s="9">
        <v>43241.0</v>
      </c>
      <c r="B819" s="1">
        <v>4.5</v>
      </c>
      <c r="C819" s="1">
        <v>0.0</v>
      </c>
    </row>
    <row r="820" ht="15.75" customHeight="1">
      <c r="A820" s="9">
        <v>43242.0</v>
      </c>
      <c r="B820" s="1">
        <v>6.7</v>
      </c>
      <c r="C820" s="1">
        <v>0.0</v>
      </c>
    </row>
    <row r="821" ht="15.75" customHeight="1">
      <c r="A821" s="9">
        <v>43243.0</v>
      </c>
      <c r="B821" s="1">
        <v>4.4</v>
      </c>
      <c r="C821" s="1">
        <v>0.0</v>
      </c>
    </row>
    <row r="822" ht="15.75" customHeight="1">
      <c r="A822" s="9">
        <v>43244.0</v>
      </c>
      <c r="B822" s="1">
        <v>7.3</v>
      </c>
      <c r="C822" s="1">
        <v>0.0</v>
      </c>
    </row>
    <row r="823" ht="15.75" customHeight="1">
      <c r="A823" s="9">
        <v>43245.0</v>
      </c>
      <c r="B823" s="1">
        <v>3.7</v>
      </c>
      <c r="C823" s="1">
        <v>0.0</v>
      </c>
    </row>
    <row r="824" ht="15.75" customHeight="1">
      <c r="A824" s="9">
        <v>43246.0</v>
      </c>
      <c r="B824" s="1">
        <v>0.3</v>
      </c>
      <c r="C824" s="1">
        <v>0.0</v>
      </c>
    </row>
    <row r="825" ht="15.75" customHeight="1">
      <c r="A825" s="9">
        <v>43247.0</v>
      </c>
      <c r="B825" s="1">
        <v>11.3</v>
      </c>
      <c r="C825" s="1">
        <v>0.0</v>
      </c>
    </row>
    <row r="826" ht="15.75" customHeight="1">
      <c r="A826" s="9">
        <v>43248.0</v>
      </c>
      <c r="B826" s="1">
        <v>11.5</v>
      </c>
      <c r="C826" s="1">
        <v>0.0</v>
      </c>
    </row>
    <row r="827" ht="15.75" customHeight="1">
      <c r="A827" s="9">
        <v>43249.0</v>
      </c>
      <c r="B827" s="1">
        <v>3.8</v>
      </c>
      <c r="C827" s="1">
        <v>0.0</v>
      </c>
    </row>
    <row r="828" ht="15.75" customHeight="1">
      <c r="A828" s="9">
        <v>43250.0</v>
      </c>
      <c r="B828" s="1">
        <v>3.9</v>
      </c>
      <c r="C828" s="1">
        <v>0.0</v>
      </c>
    </row>
    <row r="829" ht="15.75" customHeight="1">
      <c r="A829" s="9">
        <v>43251.0</v>
      </c>
      <c r="B829" s="1">
        <v>4.2</v>
      </c>
      <c r="C829" s="1">
        <v>0.0</v>
      </c>
    </row>
    <row r="830" ht="15.75" customHeight="1">
      <c r="A830" s="9">
        <v>43252.0</v>
      </c>
      <c r="B830" s="1">
        <v>0.0</v>
      </c>
      <c r="C830" s="1">
        <v>0.0</v>
      </c>
    </row>
    <row r="831" ht="15.75" customHeight="1">
      <c r="A831" s="9">
        <v>43253.0</v>
      </c>
      <c r="B831" s="1">
        <v>0.5</v>
      </c>
      <c r="C831" s="1">
        <v>0.0</v>
      </c>
    </row>
    <row r="832" ht="15.75" customHeight="1">
      <c r="A832" s="9">
        <v>43254.0</v>
      </c>
      <c r="B832" s="1">
        <v>9.4</v>
      </c>
      <c r="C832" s="1">
        <v>0.0</v>
      </c>
    </row>
    <row r="833" ht="15.75" customHeight="1">
      <c r="A833" s="9">
        <v>43255.0</v>
      </c>
      <c r="B833" s="1">
        <v>16.6</v>
      </c>
      <c r="C833" s="1">
        <v>0.0</v>
      </c>
    </row>
    <row r="834" ht="15.75" customHeight="1">
      <c r="A834" s="9">
        <v>43256.0</v>
      </c>
      <c r="B834" s="1">
        <v>14.4</v>
      </c>
      <c r="C834" s="1">
        <v>0.0</v>
      </c>
    </row>
    <row r="835" ht="15.75" customHeight="1">
      <c r="A835" s="9">
        <v>43257.0</v>
      </c>
      <c r="B835" s="1">
        <v>8.5</v>
      </c>
      <c r="C835" s="1">
        <v>0.0</v>
      </c>
    </row>
    <row r="836" ht="15.75" customHeight="1">
      <c r="A836" s="9">
        <v>43258.0</v>
      </c>
      <c r="B836" s="1">
        <v>6.3</v>
      </c>
      <c r="C836" s="1">
        <v>100.0</v>
      </c>
    </row>
    <row r="837" ht="15.75" customHeight="1">
      <c r="A837" s="9">
        <v>43259.0</v>
      </c>
      <c r="B837" s="1">
        <v>4.1</v>
      </c>
      <c r="C837" s="1">
        <v>0.0</v>
      </c>
    </row>
    <row r="838" ht="15.75" customHeight="1">
      <c r="A838" s="9">
        <v>43260.0</v>
      </c>
      <c r="B838" s="1">
        <v>4.2</v>
      </c>
      <c r="C838" s="1">
        <v>0.0</v>
      </c>
    </row>
    <row r="839" ht="15.75" customHeight="1">
      <c r="A839" s="9">
        <v>43261.0</v>
      </c>
      <c r="B839" s="1">
        <v>6.0</v>
      </c>
      <c r="C839" s="1">
        <v>0.0</v>
      </c>
    </row>
    <row r="840" ht="15.75" customHeight="1">
      <c r="A840" s="9">
        <v>43262.0</v>
      </c>
      <c r="B840" s="1">
        <v>7.2</v>
      </c>
      <c r="C840" s="1">
        <v>0.0</v>
      </c>
    </row>
    <row r="841" ht="15.75" customHeight="1">
      <c r="A841" s="9">
        <v>43263.0</v>
      </c>
      <c r="B841" s="1">
        <v>4.9</v>
      </c>
      <c r="C841" s="1">
        <v>1.0</v>
      </c>
    </row>
    <row r="842" ht="15.75" customHeight="1">
      <c r="A842" s="9">
        <v>43264.0</v>
      </c>
      <c r="B842" s="1">
        <v>0.9</v>
      </c>
      <c r="C842" s="1">
        <v>0.0</v>
      </c>
    </row>
    <row r="843" ht="15.75" customHeight="1">
      <c r="A843" s="9">
        <v>43265.0</v>
      </c>
      <c r="B843" s="1">
        <v>0.9</v>
      </c>
      <c r="C843" s="1">
        <v>0.0</v>
      </c>
    </row>
    <row r="844" ht="15.75" customHeight="1">
      <c r="A844" s="9">
        <v>43266.0</v>
      </c>
      <c r="B844" s="1">
        <v>6.9</v>
      </c>
      <c r="C844" s="1">
        <v>0.0</v>
      </c>
    </row>
    <row r="845" ht="15.75" customHeight="1">
      <c r="A845" s="9">
        <v>43267.0</v>
      </c>
      <c r="B845" s="1">
        <v>3.6</v>
      </c>
      <c r="C845" s="1">
        <v>0.0</v>
      </c>
    </row>
    <row r="846" ht="15.75" customHeight="1">
      <c r="A846" s="9">
        <v>43268.0</v>
      </c>
      <c r="B846" s="1">
        <v>3.2</v>
      </c>
      <c r="C846" s="1">
        <v>0.0</v>
      </c>
    </row>
    <row r="847" ht="15.75" customHeight="1">
      <c r="A847" s="9">
        <v>43269.0</v>
      </c>
      <c r="B847" s="1">
        <v>2.5</v>
      </c>
      <c r="C847" s="1">
        <v>0.0</v>
      </c>
    </row>
    <row r="848" ht="15.75" customHeight="1">
      <c r="A848" s="9">
        <v>43270.0</v>
      </c>
      <c r="B848" s="1">
        <v>0.4</v>
      </c>
      <c r="C848" s="1">
        <v>0.0</v>
      </c>
    </row>
    <row r="849" ht="15.75" customHeight="1">
      <c r="A849" s="9">
        <v>43271.0</v>
      </c>
      <c r="B849" s="1">
        <v>3.3</v>
      </c>
      <c r="C849" s="1">
        <v>1.0</v>
      </c>
    </row>
    <row r="850" ht="15.75" customHeight="1">
      <c r="A850" s="9">
        <v>43272.0</v>
      </c>
      <c r="B850" s="1">
        <v>1.2</v>
      </c>
      <c r="C850" s="1">
        <v>0.0</v>
      </c>
    </row>
    <row r="851" ht="15.75" customHeight="1">
      <c r="A851" s="9">
        <v>43273.0</v>
      </c>
      <c r="B851" s="1">
        <v>5.0</v>
      </c>
      <c r="C851" s="1">
        <v>0.0</v>
      </c>
    </row>
    <row r="852" ht="15.75" customHeight="1">
      <c r="A852" s="9">
        <v>43274.0</v>
      </c>
      <c r="B852" s="1">
        <v>7.8</v>
      </c>
      <c r="C852" s="1">
        <v>0.0</v>
      </c>
    </row>
    <row r="853" ht="15.75" customHeight="1">
      <c r="A853" s="9">
        <v>43275.0</v>
      </c>
      <c r="B853" s="1">
        <v>3.4</v>
      </c>
      <c r="C853" s="1">
        <v>0.0</v>
      </c>
    </row>
    <row r="854" ht="15.75" customHeight="1">
      <c r="A854" s="9">
        <v>43276.0</v>
      </c>
      <c r="B854" s="1">
        <v>2.4</v>
      </c>
      <c r="C854" s="1">
        <v>0.0</v>
      </c>
    </row>
    <row r="855" ht="15.75" customHeight="1">
      <c r="A855" s="9">
        <v>43277.0</v>
      </c>
      <c r="B855" s="1">
        <v>5.3</v>
      </c>
      <c r="C855" s="1">
        <v>1.0</v>
      </c>
    </row>
    <row r="856" ht="15.75" customHeight="1">
      <c r="A856" s="9">
        <v>43278.0</v>
      </c>
      <c r="B856" s="1">
        <v>2.5</v>
      </c>
      <c r="C856" s="1">
        <v>1.0</v>
      </c>
    </row>
    <row r="857" ht="15.75" customHeight="1">
      <c r="A857" s="9">
        <v>43279.0</v>
      </c>
      <c r="B857" s="1">
        <v>0.8</v>
      </c>
      <c r="C857" s="1">
        <v>0.0</v>
      </c>
    </row>
    <row r="858" ht="15.75" customHeight="1">
      <c r="A858" s="9">
        <v>43280.0</v>
      </c>
      <c r="B858" s="1">
        <v>0.0</v>
      </c>
      <c r="C858" s="1">
        <v>0.0</v>
      </c>
    </row>
    <row r="859" ht="15.75" customHeight="1">
      <c r="A859" s="9">
        <v>43281.0</v>
      </c>
      <c r="B859" s="1">
        <v>0.0</v>
      </c>
      <c r="C859" s="1">
        <v>0.0</v>
      </c>
    </row>
    <row r="860" ht="15.75" customHeight="1">
      <c r="A860" s="9">
        <v>43282.0</v>
      </c>
      <c r="B860" s="1">
        <v>0.0</v>
      </c>
      <c r="C860" s="1">
        <v>0.0</v>
      </c>
    </row>
    <row r="861" ht="15.75" customHeight="1">
      <c r="A861" s="9">
        <v>43283.0</v>
      </c>
      <c r="B861" s="1">
        <v>0.0</v>
      </c>
      <c r="C861" s="1">
        <v>0.0</v>
      </c>
    </row>
    <row r="862" ht="15.75" customHeight="1">
      <c r="A862" s="9">
        <v>43284.0</v>
      </c>
      <c r="B862" s="1">
        <v>0.0</v>
      </c>
      <c r="C862" s="1">
        <v>0.0</v>
      </c>
    </row>
    <row r="863" ht="15.75" customHeight="1">
      <c r="A863" s="9">
        <v>43285.0</v>
      </c>
      <c r="B863" s="1">
        <v>0.0</v>
      </c>
      <c r="C863" s="1">
        <v>0.0</v>
      </c>
    </row>
    <row r="864" ht="15.75" customHeight="1">
      <c r="A864" s="9">
        <v>43286.0</v>
      </c>
      <c r="B864" s="1">
        <v>0.0</v>
      </c>
      <c r="C864" s="1">
        <v>1.0</v>
      </c>
    </row>
    <row r="865" ht="15.75" customHeight="1">
      <c r="A865" s="9">
        <v>43287.0</v>
      </c>
      <c r="B865" s="1">
        <v>0.4</v>
      </c>
      <c r="C865" s="1">
        <v>0.0</v>
      </c>
    </row>
    <row r="866" ht="15.75" customHeight="1">
      <c r="A866" s="9">
        <v>43288.0</v>
      </c>
      <c r="B866" s="1">
        <v>3.7</v>
      </c>
      <c r="C866" s="1">
        <v>0.0</v>
      </c>
    </row>
    <row r="867" ht="15.75" customHeight="1">
      <c r="A867" s="9">
        <v>43289.0</v>
      </c>
      <c r="B867" s="1">
        <v>3.1</v>
      </c>
      <c r="C867" s="1">
        <v>0.0</v>
      </c>
    </row>
    <row r="868" ht="15.75" customHeight="1">
      <c r="A868" s="9">
        <v>43290.0</v>
      </c>
      <c r="B868" s="1">
        <v>1.1</v>
      </c>
      <c r="C868" s="1">
        <v>0.0</v>
      </c>
    </row>
    <row r="869" ht="15.75" customHeight="1">
      <c r="A869" s="9">
        <v>43291.0</v>
      </c>
      <c r="B869" s="1">
        <v>0.3</v>
      </c>
      <c r="C869" s="1">
        <v>0.0</v>
      </c>
    </row>
    <row r="870" ht="15.75" customHeight="1">
      <c r="A870" s="9">
        <v>43292.0</v>
      </c>
      <c r="B870" s="1">
        <v>0.6</v>
      </c>
      <c r="C870" s="1">
        <v>0.0</v>
      </c>
    </row>
    <row r="871" ht="15.75" customHeight="1">
      <c r="A871" s="9">
        <v>43293.0</v>
      </c>
      <c r="B871" s="1">
        <v>2.1</v>
      </c>
      <c r="C871" s="1">
        <v>0.0</v>
      </c>
    </row>
    <row r="872" ht="15.75" customHeight="1">
      <c r="A872" s="9">
        <v>43294.0</v>
      </c>
      <c r="B872" s="1">
        <v>1.8</v>
      </c>
      <c r="C872" s="1">
        <v>1.0</v>
      </c>
    </row>
    <row r="873" ht="15.75" customHeight="1">
      <c r="A873" s="9">
        <v>43295.0</v>
      </c>
      <c r="B873" s="1">
        <v>2.9</v>
      </c>
      <c r="C873" s="1">
        <v>0.0</v>
      </c>
    </row>
    <row r="874" ht="15.75" customHeight="1">
      <c r="A874" s="9">
        <v>43296.0</v>
      </c>
      <c r="B874" s="1">
        <v>0.7</v>
      </c>
      <c r="C874" s="1">
        <v>0.0</v>
      </c>
    </row>
    <row r="875" ht="15.75" customHeight="1">
      <c r="A875" s="9">
        <v>43297.0</v>
      </c>
      <c r="B875" s="1">
        <v>0.7</v>
      </c>
      <c r="C875" s="1">
        <v>0.0</v>
      </c>
    </row>
    <row r="876" ht="15.75" customHeight="1">
      <c r="A876" s="9">
        <v>43298.0</v>
      </c>
      <c r="B876" s="1">
        <v>0.0</v>
      </c>
      <c r="C876" s="1">
        <v>0.0</v>
      </c>
    </row>
    <row r="877" ht="15.75" customHeight="1">
      <c r="A877" s="9">
        <v>43299.0</v>
      </c>
      <c r="B877" s="1">
        <v>0.4</v>
      </c>
      <c r="C877" s="1">
        <v>0.0</v>
      </c>
    </row>
    <row r="878" ht="15.75" customHeight="1">
      <c r="A878" s="9">
        <v>43300.0</v>
      </c>
      <c r="B878" s="1">
        <v>3.3</v>
      </c>
      <c r="C878" s="1">
        <v>0.0</v>
      </c>
    </row>
    <row r="879" ht="15.75" customHeight="1">
      <c r="A879" s="9">
        <v>43301.0</v>
      </c>
      <c r="B879" s="1">
        <v>3.1</v>
      </c>
      <c r="C879" s="1">
        <v>0.0</v>
      </c>
    </row>
    <row r="880" ht="15.75" customHeight="1">
      <c r="A880" s="9">
        <v>43302.0</v>
      </c>
      <c r="B880" s="1">
        <v>3.7</v>
      </c>
      <c r="C880" s="1">
        <v>0.0</v>
      </c>
    </row>
    <row r="881" ht="15.75" customHeight="1">
      <c r="A881" s="9">
        <v>43303.0</v>
      </c>
      <c r="B881" s="1">
        <v>2.4</v>
      </c>
      <c r="C881" s="1">
        <v>0.0</v>
      </c>
    </row>
    <row r="882" ht="15.75" customHeight="1">
      <c r="A882" s="9">
        <v>43304.0</v>
      </c>
      <c r="B882" s="1">
        <v>0.0</v>
      </c>
      <c r="C882" s="1">
        <v>0.0</v>
      </c>
    </row>
    <row r="883" ht="15.75" customHeight="1">
      <c r="A883" s="9">
        <v>43305.0</v>
      </c>
      <c r="B883" s="1">
        <v>0.0</v>
      </c>
      <c r="C883" s="1">
        <v>0.0</v>
      </c>
    </row>
    <row r="884" ht="15.75" customHeight="1">
      <c r="A884" s="9">
        <v>43306.0</v>
      </c>
      <c r="B884" s="1">
        <v>0.0</v>
      </c>
      <c r="C884" s="1">
        <v>0.0</v>
      </c>
    </row>
    <row r="885" ht="15.75" customHeight="1">
      <c r="A885" s="9">
        <v>43307.0</v>
      </c>
      <c r="B885" s="1">
        <v>0.0</v>
      </c>
      <c r="C885" s="1">
        <v>0.0</v>
      </c>
    </row>
    <row r="886" ht="15.75" customHeight="1">
      <c r="A886" s="9">
        <v>43308.0</v>
      </c>
      <c r="B886" s="1">
        <v>0.1</v>
      </c>
      <c r="C886" s="1">
        <v>0.0</v>
      </c>
    </row>
    <row r="887" ht="15.75" customHeight="1">
      <c r="A887" s="9">
        <v>43309.0</v>
      </c>
      <c r="B887" s="1">
        <v>0.0</v>
      </c>
      <c r="C887" s="1">
        <v>0.0</v>
      </c>
    </row>
    <row r="888" ht="15.75" customHeight="1">
      <c r="A888" s="9">
        <v>43310.0</v>
      </c>
      <c r="B888" s="1">
        <v>0.1</v>
      </c>
      <c r="C888" s="1">
        <v>0.0</v>
      </c>
    </row>
    <row r="889" ht="15.75" customHeight="1">
      <c r="A889" s="9">
        <v>43311.0</v>
      </c>
      <c r="B889" s="1">
        <v>1.6</v>
      </c>
      <c r="C889" s="1">
        <v>0.0</v>
      </c>
    </row>
    <row r="890" ht="15.75" customHeight="1">
      <c r="A890" s="9">
        <v>43312.0</v>
      </c>
      <c r="B890" s="1">
        <v>0.5</v>
      </c>
      <c r="C890" s="1">
        <v>0.0</v>
      </c>
    </row>
    <row r="891" ht="15.75" customHeight="1">
      <c r="A891" s="9">
        <v>43313.0</v>
      </c>
      <c r="B891" s="1">
        <v>0.3</v>
      </c>
      <c r="C891" s="1">
        <v>0.0</v>
      </c>
    </row>
    <row r="892" ht="15.75" customHeight="1">
      <c r="A892" s="9">
        <v>43314.0</v>
      </c>
      <c r="B892" s="1">
        <v>0.0</v>
      </c>
      <c r="C892" s="1">
        <v>1.0</v>
      </c>
    </row>
    <row r="893" ht="15.75" customHeight="1">
      <c r="A893" s="9">
        <v>43315.0</v>
      </c>
      <c r="B893" s="1">
        <v>0.0</v>
      </c>
      <c r="C893" s="1">
        <v>0.0</v>
      </c>
    </row>
    <row r="894" ht="15.75" customHeight="1">
      <c r="A894" s="9">
        <v>43316.0</v>
      </c>
      <c r="B894" s="1">
        <v>0.0</v>
      </c>
      <c r="C894" s="1">
        <v>0.0</v>
      </c>
    </row>
    <row r="895" ht="15.75" customHeight="1">
      <c r="A895" s="9">
        <v>43317.0</v>
      </c>
      <c r="B895" s="1">
        <v>0.0</v>
      </c>
      <c r="C895" s="1">
        <v>0.0</v>
      </c>
    </row>
    <row r="896" ht="15.75" customHeight="1">
      <c r="A896" s="9">
        <v>43318.0</v>
      </c>
      <c r="B896" s="1">
        <v>0.0</v>
      </c>
      <c r="C896" s="1">
        <v>0.0</v>
      </c>
    </row>
    <row r="897" ht="15.75" customHeight="1">
      <c r="A897" s="9">
        <v>43319.0</v>
      </c>
      <c r="B897" s="1">
        <v>0.0</v>
      </c>
      <c r="C897" s="1">
        <v>0.0</v>
      </c>
    </row>
    <row r="898" ht="15.75" customHeight="1">
      <c r="A898" s="9">
        <v>43320.0</v>
      </c>
      <c r="B898" s="1">
        <v>0.0</v>
      </c>
      <c r="C898" s="1">
        <v>0.0</v>
      </c>
    </row>
    <row r="899" ht="15.75" customHeight="1">
      <c r="A899" s="9">
        <v>43321.0</v>
      </c>
      <c r="B899" s="1">
        <v>0.0</v>
      </c>
      <c r="C899" s="1">
        <v>0.0</v>
      </c>
    </row>
    <row r="900" ht="15.75" customHeight="1">
      <c r="A900" s="9">
        <v>43322.0</v>
      </c>
      <c r="B900" s="1">
        <v>0.2</v>
      </c>
      <c r="C900" s="1">
        <v>0.0</v>
      </c>
    </row>
    <row r="901" ht="15.75" customHeight="1">
      <c r="A901" s="9">
        <v>43323.0</v>
      </c>
      <c r="B901" s="1">
        <v>1.7</v>
      </c>
      <c r="C901" s="1">
        <v>0.0</v>
      </c>
    </row>
    <row r="902" ht="15.75" customHeight="1">
      <c r="A902" s="9">
        <v>43324.0</v>
      </c>
      <c r="B902" s="1">
        <v>0.2</v>
      </c>
      <c r="C902" s="1">
        <v>0.0</v>
      </c>
    </row>
    <row r="903" ht="15.75" customHeight="1">
      <c r="A903" s="9">
        <v>43325.0</v>
      </c>
      <c r="B903" s="1">
        <v>0.0</v>
      </c>
      <c r="C903" s="1">
        <v>0.0</v>
      </c>
    </row>
    <row r="904" ht="15.75" customHeight="1">
      <c r="A904" s="9">
        <v>43326.0</v>
      </c>
      <c r="B904" s="1">
        <v>0.0</v>
      </c>
      <c r="C904" s="1">
        <v>0.0</v>
      </c>
    </row>
    <row r="905" ht="15.75" customHeight="1">
      <c r="A905" s="9">
        <v>43327.0</v>
      </c>
      <c r="B905" s="1">
        <v>0.0</v>
      </c>
      <c r="C905" s="1">
        <v>0.0</v>
      </c>
    </row>
    <row r="906" ht="15.75" customHeight="1">
      <c r="A906" s="9">
        <v>43328.0</v>
      </c>
      <c r="B906" s="1">
        <v>0.1</v>
      </c>
      <c r="C906" s="1">
        <v>0.0</v>
      </c>
    </row>
    <row r="907" ht="15.75" customHeight="1">
      <c r="A907" s="9">
        <v>43329.0</v>
      </c>
      <c r="B907" s="1">
        <v>1.3</v>
      </c>
      <c r="C907" s="1">
        <v>0.0</v>
      </c>
    </row>
    <row r="908" ht="15.75" customHeight="1">
      <c r="A908" s="9">
        <v>43330.0</v>
      </c>
      <c r="B908" s="1">
        <v>0.0</v>
      </c>
      <c r="C908" s="1">
        <v>0.0</v>
      </c>
    </row>
    <row r="909" ht="15.75" customHeight="1">
      <c r="A909" s="9">
        <v>43331.0</v>
      </c>
      <c r="B909" s="1">
        <v>1.5</v>
      </c>
      <c r="C909" s="1">
        <v>0.0</v>
      </c>
    </row>
    <row r="910" ht="15.75" customHeight="1">
      <c r="A910" s="9">
        <v>43332.0</v>
      </c>
      <c r="B910" s="1">
        <v>2.0</v>
      </c>
      <c r="C910" s="1">
        <v>0.0</v>
      </c>
    </row>
    <row r="911" ht="15.75" customHeight="1">
      <c r="A911" s="9">
        <v>43333.0</v>
      </c>
      <c r="B911" s="1">
        <v>3.9</v>
      </c>
      <c r="C911" s="1">
        <v>0.0</v>
      </c>
    </row>
    <row r="912" ht="15.75" customHeight="1">
      <c r="A912" s="9">
        <v>43334.0</v>
      </c>
      <c r="B912" s="1">
        <v>0.5</v>
      </c>
      <c r="C912" s="1">
        <v>0.0</v>
      </c>
    </row>
    <row r="913" ht="15.75" customHeight="1">
      <c r="A913" s="9">
        <v>43335.0</v>
      </c>
      <c r="B913" s="1">
        <v>1.8</v>
      </c>
      <c r="C913" s="1">
        <v>1.0</v>
      </c>
    </row>
    <row r="914" ht="15.75" customHeight="1">
      <c r="A914" s="9">
        <v>43336.0</v>
      </c>
      <c r="B914" s="1">
        <v>4.0</v>
      </c>
      <c r="C914" s="1">
        <v>0.0</v>
      </c>
    </row>
    <row r="915" ht="15.75" customHeight="1">
      <c r="A915" s="9">
        <v>43337.0</v>
      </c>
      <c r="B915" s="1">
        <v>1.6</v>
      </c>
      <c r="C915" s="1">
        <v>0.0</v>
      </c>
    </row>
    <row r="916" ht="15.75" customHeight="1">
      <c r="A916" s="9">
        <v>43338.0</v>
      </c>
      <c r="B916" s="1">
        <v>1.5</v>
      </c>
      <c r="C916" s="1">
        <v>0.0</v>
      </c>
    </row>
    <row r="917" ht="15.75" customHeight="1">
      <c r="A917" s="9">
        <v>43339.0</v>
      </c>
      <c r="B917" s="1">
        <v>0.0</v>
      </c>
      <c r="C917" s="1">
        <v>0.0</v>
      </c>
    </row>
    <row r="918" ht="15.75" customHeight="1">
      <c r="A918" s="9">
        <v>43340.0</v>
      </c>
      <c r="B918" s="1">
        <v>0.0</v>
      </c>
      <c r="C918" s="1">
        <v>1.0</v>
      </c>
    </row>
    <row r="919" ht="15.75" customHeight="1">
      <c r="A919" s="9">
        <v>43341.0</v>
      </c>
      <c r="B919" s="1">
        <v>0.0</v>
      </c>
      <c r="C919" s="1">
        <v>0.0</v>
      </c>
    </row>
    <row r="920" ht="15.75" customHeight="1">
      <c r="A920" s="9">
        <v>43342.0</v>
      </c>
      <c r="B920" s="1">
        <v>0.1</v>
      </c>
      <c r="C920" s="1">
        <v>0.0</v>
      </c>
    </row>
    <row r="921" ht="15.75" customHeight="1">
      <c r="A921" s="9">
        <v>43343.0</v>
      </c>
      <c r="B921" s="1">
        <v>3.6</v>
      </c>
      <c r="C921" s="1">
        <v>0.0</v>
      </c>
    </row>
    <row r="922" ht="15.75" customHeight="1">
      <c r="A922" s="9">
        <v>43344.0</v>
      </c>
      <c r="B922" s="1">
        <v>5.1</v>
      </c>
      <c r="C922" s="1">
        <v>0.0</v>
      </c>
    </row>
    <row r="923" ht="15.75" customHeight="1">
      <c r="A923" s="9">
        <v>43345.0</v>
      </c>
      <c r="B923" s="1">
        <v>2.2</v>
      </c>
      <c r="C923" s="1">
        <v>0.0</v>
      </c>
    </row>
    <row r="924" ht="15.75" customHeight="1">
      <c r="A924" s="9">
        <v>43346.0</v>
      </c>
      <c r="B924" s="1">
        <v>0.0</v>
      </c>
      <c r="C924" s="1">
        <v>0.0</v>
      </c>
    </row>
    <row r="925" ht="15.75" customHeight="1">
      <c r="A925" s="9">
        <v>43347.0</v>
      </c>
      <c r="B925" s="1">
        <v>0.0</v>
      </c>
      <c r="C925" s="1">
        <v>0.0</v>
      </c>
    </row>
    <row r="926" ht="15.75" customHeight="1">
      <c r="A926" s="9">
        <v>43348.0</v>
      </c>
      <c r="B926" s="1">
        <v>0.1</v>
      </c>
      <c r="C926" s="1">
        <v>0.0</v>
      </c>
    </row>
    <row r="927" ht="15.75" customHeight="1">
      <c r="A927" s="9">
        <v>43349.0</v>
      </c>
      <c r="B927" s="1">
        <v>0.0</v>
      </c>
      <c r="C927" s="1">
        <v>0.0</v>
      </c>
    </row>
    <row r="928" ht="15.75" customHeight="1">
      <c r="A928" s="9">
        <v>43350.0</v>
      </c>
      <c r="B928" s="1">
        <v>2.8</v>
      </c>
      <c r="C928" s="1">
        <v>0.0</v>
      </c>
    </row>
    <row r="929" ht="15.75" customHeight="1">
      <c r="A929" s="9">
        <v>43351.0</v>
      </c>
      <c r="B929" s="1">
        <v>5.7</v>
      </c>
      <c r="C929" s="1">
        <v>0.0</v>
      </c>
    </row>
    <row r="930" ht="15.75" customHeight="1">
      <c r="A930" s="9">
        <v>43352.0</v>
      </c>
      <c r="B930" s="1">
        <v>11.5</v>
      </c>
      <c r="C930" s="1">
        <v>0.0</v>
      </c>
    </row>
    <row r="931" ht="15.75" customHeight="1">
      <c r="A931" s="9">
        <v>43353.0</v>
      </c>
      <c r="B931" s="1">
        <v>9.7</v>
      </c>
      <c r="C931" s="1">
        <v>0.0</v>
      </c>
    </row>
    <row r="932" ht="15.75" customHeight="1">
      <c r="A932" s="9">
        <v>43354.0</v>
      </c>
      <c r="B932" s="1">
        <v>2.3</v>
      </c>
      <c r="C932" s="1">
        <v>0.0</v>
      </c>
    </row>
    <row r="933" ht="15.75" customHeight="1">
      <c r="A933" s="9">
        <v>43355.0</v>
      </c>
      <c r="B933" s="1">
        <v>0.0</v>
      </c>
      <c r="C933" s="1">
        <v>0.0</v>
      </c>
    </row>
    <row r="934" ht="15.75" customHeight="1">
      <c r="A934" s="9">
        <v>43356.0</v>
      </c>
      <c r="B934" s="1">
        <v>0.6</v>
      </c>
      <c r="C934" s="1">
        <v>0.0</v>
      </c>
    </row>
    <row r="935" ht="15.75" customHeight="1">
      <c r="A935" s="9">
        <v>43357.0</v>
      </c>
      <c r="B935" s="1">
        <v>3.3</v>
      </c>
      <c r="C935" s="1">
        <v>0.0</v>
      </c>
    </row>
    <row r="936" ht="15.75" customHeight="1">
      <c r="A936" s="9">
        <v>43358.0</v>
      </c>
      <c r="B936" s="1">
        <v>1.9</v>
      </c>
      <c r="C936" s="1">
        <v>0.0</v>
      </c>
    </row>
    <row r="937" ht="15.75" customHeight="1">
      <c r="A937" s="9">
        <v>43359.0</v>
      </c>
      <c r="B937" s="1">
        <v>1.4</v>
      </c>
      <c r="C937" s="1">
        <v>0.0</v>
      </c>
    </row>
    <row r="938" ht="15.75" customHeight="1">
      <c r="A938" s="9">
        <v>43360.0</v>
      </c>
      <c r="B938" s="1">
        <v>0.9</v>
      </c>
      <c r="C938" s="1">
        <v>0.0</v>
      </c>
    </row>
    <row r="939" ht="15.75" customHeight="1">
      <c r="A939" s="9">
        <v>43361.0</v>
      </c>
      <c r="B939" s="1">
        <v>0.0</v>
      </c>
      <c r="C939" s="1">
        <v>0.0</v>
      </c>
    </row>
    <row r="940" ht="15.75" customHeight="1">
      <c r="A940" s="9">
        <v>43362.0</v>
      </c>
      <c r="B940" s="1">
        <v>3.6</v>
      </c>
      <c r="C940" s="1">
        <v>0.0</v>
      </c>
    </row>
    <row r="941" ht="15.75" customHeight="1">
      <c r="A941" s="9">
        <v>43363.0</v>
      </c>
      <c r="B941" s="1">
        <v>7.2</v>
      </c>
      <c r="C941" s="1">
        <v>0.0</v>
      </c>
    </row>
    <row r="942" ht="15.75" customHeight="1">
      <c r="A942" s="9">
        <v>43364.0</v>
      </c>
      <c r="B942" s="1">
        <v>4.4</v>
      </c>
      <c r="C942" s="1">
        <v>0.0</v>
      </c>
    </row>
    <row r="943" ht="15.75" customHeight="1">
      <c r="A943" s="9">
        <v>43365.0</v>
      </c>
      <c r="B943" s="1">
        <v>3.8</v>
      </c>
      <c r="C943" s="1">
        <v>0.0</v>
      </c>
    </row>
    <row r="944" ht="15.75" customHeight="1">
      <c r="A944" s="9">
        <v>43366.0</v>
      </c>
      <c r="B944" s="1">
        <v>11.5</v>
      </c>
      <c r="C944" s="1">
        <v>0.0</v>
      </c>
    </row>
    <row r="945" ht="15.75" customHeight="1">
      <c r="A945" s="9">
        <v>43367.0</v>
      </c>
      <c r="B945" s="1">
        <v>16.5</v>
      </c>
      <c r="C945" s="1">
        <v>0.0</v>
      </c>
    </row>
    <row r="946" ht="15.75" customHeight="1">
      <c r="A946" s="9">
        <v>43368.0</v>
      </c>
      <c r="B946" s="1">
        <v>12.9</v>
      </c>
      <c r="C946" s="1">
        <v>0.0</v>
      </c>
    </row>
    <row r="947" ht="15.75" customHeight="1">
      <c r="A947" s="9">
        <v>43369.0</v>
      </c>
      <c r="B947" s="1">
        <v>0.1</v>
      </c>
      <c r="C947" s="1">
        <v>0.0</v>
      </c>
    </row>
    <row r="948" ht="15.75" customHeight="1">
      <c r="A948" s="9">
        <v>43370.0</v>
      </c>
      <c r="B948" s="1">
        <v>3.7</v>
      </c>
      <c r="C948" s="1">
        <v>0.0</v>
      </c>
    </row>
    <row r="949" ht="15.75" customHeight="1">
      <c r="A949" s="9">
        <v>43371.0</v>
      </c>
      <c r="B949" s="1">
        <v>9.2</v>
      </c>
      <c r="C949" s="1">
        <v>0.0</v>
      </c>
    </row>
    <row r="950" ht="15.75" customHeight="1">
      <c r="A950" s="9">
        <v>43372.0</v>
      </c>
      <c r="B950" s="1">
        <v>8.5</v>
      </c>
      <c r="C950" s="1">
        <v>0.0</v>
      </c>
    </row>
    <row r="951" ht="15.75" customHeight="1">
      <c r="A951" s="9">
        <v>43373.0</v>
      </c>
      <c r="B951" s="1">
        <v>10.5</v>
      </c>
      <c r="C951" s="1">
        <v>0.0</v>
      </c>
    </row>
    <row r="952" ht="15.75" customHeight="1">
      <c r="A952" s="9">
        <v>43374.0</v>
      </c>
      <c r="B952" s="1">
        <v>12.2</v>
      </c>
      <c r="C952" s="1">
        <v>0.0</v>
      </c>
    </row>
    <row r="953" ht="15.75" customHeight="1">
      <c r="A953" s="9">
        <v>43375.0</v>
      </c>
      <c r="B953" s="1">
        <v>13.7</v>
      </c>
      <c r="C953" s="1">
        <v>0.0</v>
      </c>
    </row>
    <row r="954" ht="15.75" customHeight="1">
      <c r="A954" s="9">
        <v>43376.0</v>
      </c>
      <c r="B954" s="1">
        <v>9.2</v>
      </c>
      <c r="C954" s="1">
        <v>0.0</v>
      </c>
    </row>
    <row r="955" ht="15.75" customHeight="1">
      <c r="A955" s="9">
        <v>43377.0</v>
      </c>
      <c r="B955" s="1">
        <v>3.3</v>
      </c>
      <c r="C955" s="1">
        <v>0.0</v>
      </c>
    </row>
    <row r="956" ht="15.75" customHeight="1">
      <c r="A956" s="9">
        <v>43378.0</v>
      </c>
      <c r="B956" s="1">
        <v>11.9</v>
      </c>
      <c r="C956" s="1">
        <v>0.0</v>
      </c>
    </row>
    <row r="957" ht="15.75" customHeight="1">
      <c r="A957" s="9">
        <v>43379.0</v>
      </c>
      <c r="B957" s="1">
        <v>13.1</v>
      </c>
      <c r="C957" s="1">
        <v>0.0</v>
      </c>
    </row>
    <row r="958" ht="15.75" customHeight="1">
      <c r="A958" s="9">
        <v>43380.0</v>
      </c>
      <c r="B958" s="1">
        <v>5.7</v>
      </c>
      <c r="C958" s="1">
        <v>0.0</v>
      </c>
    </row>
    <row r="959" ht="15.75" customHeight="1">
      <c r="A959" s="9">
        <v>43381.0</v>
      </c>
      <c r="B959" s="1">
        <v>15.1</v>
      </c>
      <c r="C959" s="1">
        <v>0.0</v>
      </c>
    </row>
    <row r="960" ht="15.75" customHeight="1">
      <c r="A960" s="9">
        <v>43382.0</v>
      </c>
      <c r="B960" s="1">
        <v>5.0</v>
      </c>
      <c r="C960" s="1">
        <v>0.0</v>
      </c>
    </row>
    <row r="961" ht="15.75" customHeight="1">
      <c r="A961" s="9">
        <v>43383.0</v>
      </c>
      <c r="B961" s="1">
        <v>0.5</v>
      </c>
      <c r="C961" s="1">
        <v>0.0</v>
      </c>
    </row>
    <row r="962" ht="15.75" customHeight="1">
      <c r="A962" s="9">
        <v>43384.0</v>
      </c>
      <c r="B962" s="1">
        <v>11.8</v>
      </c>
      <c r="C962" s="1">
        <v>0.0</v>
      </c>
    </row>
    <row r="963" ht="15.75" customHeight="1">
      <c r="A963" s="9">
        <v>43385.0</v>
      </c>
      <c r="B963" s="1">
        <v>12.5</v>
      </c>
      <c r="C963" s="1">
        <v>0.0</v>
      </c>
    </row>
    <row r="964" ht="15.75" customHeight="1">
      <c r="A964" s="9">
        <v>43386.0</v>
      </c>
      <c r="B964" s="1">
        <v>20.9</v>
      </c>
      <c r="C964" s="1">
        <v>0.0</v>
      </c>
    </row>
    <row r="965" ht="15.75" customHeight="1">
      <c r="A965" s="9">
        <v>43387.0</v>
      </c>
      <c r="B965" s="1">
        <v>20.0</v>
      </c>
      <c r="C965" s="1">
        <v>0.0</v>
      </c>
    </row>
    <row r="966" ht="15.75" customHeight="1">
      <c r="A966" s="9">
        <v>43388.0</v>
      </c>
      <c r="B966" s="1">
        <v>19.8</v>
      </c>
      <c r="C966" s="1">
        <v>0.0</v>
      </c>
    </row>
    <row r="967" ht="15.75" customHeight="1">
      <c r="A967" s="9">
        <v>43389.0</v>
      </c>
      <c r="B967" s="1">
        <v>16.1</v>
      </c>
      <c r="C967" s="1">
        <v>0.0</v>
      </c>
    </row>
    <row r="968" ht="15.75" customHeight="1">
      <c r="A968" s="9">
        <v>43390.0</v>
      </c>
      <c r="B968" s="1">
        <v>21.0</v>
      </c>
      <c r="C968" s="1">
        <v>1.0</v>
      </c>
    </row>
    <row r="969" ht="15.75" customHeight="1">
      <c r="A969" s="9">
        <v>43391.0</v>
      </c>
      <c r="B969" s="1">
        <v>28.4</v>
      </c>
      <c r="C969" s="1">
        <v>0.0</v>
      </c>
    </row>
    <row r="970" ht="15.75" customHeight="1">
      <c r="A970" s="9">
        <v>43392.0</v>
      </c>
      <c r="B970" s="1">
        <v>21.0</v>
      </c>
      <c r="C970" s="1">
        <v>0.0</v>
      </c>
    </row>
    <row r="971" ht="15.75" customHeight="1">
      <c r="A971" s="9">
        <v>43393.0</v>
      </c>
      <c r="B971" s="1">
        <v>11.6</v>
      </c>
      <c r="C971" s="1">
        <v>0.0</v>
      </c>
    </row>
    <row r="972" ht="15.75" customHeight="1">
      <c r="A972" s="9">
        <v>43394.0</v>
      </c>
      <c r="B972" s="1">
        <v>23.9</v>
      </c>
      <c r="C972" s="1">
        <v>0.0</v>
      </c>
    </row>
    <row r="973" ht="15.75" customHeight="1">
      <c r="A973" s="9">
        <v>43395.0</v>
      </c>
      <c r="B973" s="1">
        <v>25.4</v>
      </c>
      <c r="C973" s="1">
        <v>0.0</v>
      </c>
    </row>
    <row r="974" ht="15.75" customHeight="1">
      <c r="A974" s="9">
        <v>43396.0</v>
      </c>
      <c r="B974" s="1">
        <v>22.1</v>
      </c>
      <c r="C974" s="1">
        <v>0.0</v>
      </c>
    </row>
    <row r="975" ht="15.75" customHeight="1">
      <c r="A975" s="9">
        <v>43397.0</v>
      </c>
      <c r="B975" s="1">
        <v>24.0</v>
      </c>
      <c r="C975" s="1">
        <v>0.0</v>
      </c>
    </row>
    <row r="976" ht="15.75" customHeight="1">
      <c r="A976" s="9">
        <v>43398.0</v>
      </c>
      <c r="B976" s="1">
        <v>28.0</v>
      </c>
      <c r="C976" s="1">
        <v>1.0</v>
      </c>
    </row>
    <row r="977" ht="15.75" customHeight="1">
      <c r="A977" s="9">
        <v>43399.0</v>
      </c>
      <c r="B977" s="1">
        <v>28.8</v>
      </c>
      <c r="C977" s="1">
        <v>0.0</v>
      </c>
    </row>
    <row r="978" ht="15.75" customHeight="1">
      <c r="A978" s="9">
        <v>43400.0</v>
      </c>
      <c r="B978" s="1">
        <v>28.2</v>
      </c>
      <c r="C978" s="1">
        <v>0.0</v>
      </c>
    </row>
    <row r="979" ht="15.75" customHeight="1">
      <c r="A979" s="9">
        <v>43401.0</v>
      </c>
      <c r="B979" s="1">
        <v>24.3</v>
      </c>
      <c r="C979" s="1">
        <v>0.0</v>
      </c>
    </row>
    <row r="980" ht="15.75" customHeight="1">
      <c r="A980" s="9">
        <v>43402.0</v>
      </c>
      <c r="B980" s="1">
        <v>21.2</v>
      </c>
      <c r="C980" s="1">
        <v>0.0</v>
      </c>
    </row>
    <row r="981" ht="15.75" customHeight="1">
      <c r="A981" s="9">
        <v>43403.0</v>
      </c>
      <c r="B981" s="1">
        <v>25.4</v>
      </c>
      <c r="C981" s="1">
        <v>0.0</v>
      </c>
    </row>
    <row r="982" ht="15.75" customHeight="1">
      <c r="A982" s="9">
        <v>43404.0</v>
      </c>
      <c r="B982" s="1">
        <v>27.7</v>
      </c>
      <c r="C982" s="1">
        <v>1.0</v>
      </c>
    </row>
    <row r="983" ht="15.75" customHeight="1">
      <c r="A983" s="9">
        <v>43405.0</v>
      </c>
      <c r="B983" s="1">
        <v>18.8</v>
      </c>
      <c r="C983" s="1">
        <v>0.0</v>
      </c>
    </row>
    <row r="984" ht="15.75" customHeight="1">
      <c r="A984" s="9">
        <v>43406.0</v>
      </c>
      <c r="B984" s="1">
        <v>16.2</v>
      </c>
      <c r="C984" s="1">
        <v>0.0</v>
      </c>
    </row>
    <row r="985" ht="15.75" customHeight="1">
      <c r="A985" s="9">
        <v>43407.0</v>
      </c>
      <c r="B985" s="1">
        <v>15.9</v>
      </c>
      <c r="C985" s="1">
        <v>2.0</v>
      </c>
    </row>
    <row r="986" ht="15.75" customHeight="1">
      <c r="A986" s="9">
        <v>43408.0</v>
      </c>
      <c r="B986" s="1">
        <v>25.1</v>
      </c>
      <c r="C986" s="1">
        <v>0.0</v>
      </c>
    </row>
    <row r="987" ht="15.75" customHeight="1">
      <c r="A987" s="9">
        <v>43409.0</v>
      </c>
      <c r="B987" s="1">
        <v>28.2</v>
      </c>
      <c r="C987" s="1">
        <v>0.0</v>
      </c>
    </row>
    <row r="988" ht="15.75" customHeight="1">
      <c r="A988" s="9">
        <v>43410.0</v>
      </c>
      <c r="B988" s="1">
        <v>19.0</v>
      </c>
      <c r="C988" s="1">
        <v>0.0</v>
      </c>
    </row>
    <row r="989" ht="15.75" customHeight="1">
      <c r="A989" s="9">
        <v>43411.0</v>
      </c>
      <c r="B989" s="1">
        <v>14.0</v>
      </c>
      <c r="C989" s="1">
        <v>0.0</v>
      </c>
    </row>
    <row r="990" ht="15.75" customHeight="1">
      <c r="A990" s="9">
        <v>43412.0</v>
      </c>
      <c r="B990" s="1">
        <v>21.5</v>
      </c>
      <c r="C990" s="1">
        <v>0.0</v>
      </c>
    </row>
    <row r="991" ht="15.75" customHeight="1">
      <c r="A991" s="9">
        <v>43413.0</v>
      </c>
      <c r="B991" s="1">
        <v>26.3</v>
      </c>
      <c r="C991" s="1">
        <v>0.0</v>
      </c>
    </row>
    <row r="992" ht="15.75" customHeight="1">
      <c r="A992" s="9">
        <v>43414.0</v>
      </c>
      <c r="B992" s="1">
        <v>25.1</v>
      </c>
      <c r="C992" s="1">
        <v>2.0</v>
      </c>
    </row>
    <row r="993" ht="15.75" customHeight="1">
      <c r="A993" s="9">
        <v>43415.0</v>
      </c>
      <c r="B993" s="1">
        <v>31.3</v>
      </c>
      <c r="C993" s="1">
        <v>0.0</v>
      </c>
    </row>
    <row r="994" ht="15.75" customHeight="1">
      <c r="A994" s="9">
        <v>43416.0</v>
      </c>
      <c r="B994" s="1">
        <v>30.2</v>
      </c>
      <c r="C994" s="1">
        <v>0.0</v>
      </c>
    </row>
    <row r="995" ht="15.75" customHeight="1">
      <c r="A995" s="9">
        <v>43417.0</v>
      </c>
      <c r="B995" s="1">
        <v>25.5</v>
      </c>
      <c r="C995" s="1">
        <v>0.0</v>
      </c>
    </row>
    <row r="996" ht="15.75" customHeight="1">
      <c r="A996" s="9">
        <v>43418.0</v>
      </c>
      <c r="B996" s="1">
        <v>39.8</v>
      </c>
      <c r="C996" s="1">
        <v>0.0</v>
      </c>
    </row>
    <row r="997" ht="15.75" customHeight="1">
      <c r="A997" s="9">
        <v>43419.0</v>
      </c>
      <c r="B997" s="1">
        <v>41.6</v>
      </c>
      <c r="C997" s="1">
        <v>0.0</v>
      </c>
    </row>
    <row r="998" ht="15.75" customHeight="1">
      <c r="A998" s="9">
        <v>43420.0</v>
      </c>
      <c r="B998" s="1">
        <v>35.4</v>
      </c>
      <c r="C998" s="1">
        <v>0.0</v>
      </c>
    </row>
    <row r="999" ht="15.75" customHeight="1">
      <c r="A999" s="9">
        <v>43421.0</v>
      </c>
      <c r="B999" s="1">
        <v>28.2</v>
      </c>
      <c r="C999" s="1">
        <v>0.0</v>
      </c>
    </row>
    <row r="1000" ht="15.75" customHeight="1">
      <c r="A1000" s="9">
        <v>43422.0</v>
      </c>
      <c r="B1000" s="1">
        <v>32.8</v>
      </c>
      <c r="C1000" s="1">
        <v>0.0</v>
      </c>
    </row>
    <row r="1001" ht="15.75" customHeight="1">
      <c r="A1001" s="9">
        <v>43423.0</v>
      </c>
      <c r="B1001" s="1">
        <v>32.7</v>
      </c>
      <c r="C1001" s="1">
        <v>0.0</v>
      </c>
    </row>
    <row r="1002" ht="15.75" customHeight="1">
      <c r="A1002" s="9">
        <v>43424.0</v>
      </c>
      <c r="B1002" s="1">
        <v>33.1</v>
      </c>
      <c r="C1002" s="1">
        <v>0.0</v>
      </c>
    </row>
    <row r="1003" ht="15.75" customHeight="1">
      <c r="A1003" s="9">
        <v>43425.0</v>
      </c>
      <c r="B1003" s="1">
        <v>38.0</v>
      </c>
      <c r="C1003" s="1">
        <v>0.0</v>
      </c>
    </row>
    <row r="1004" ht="15.75" customHeight="1">
      <c r="A1004" s="9">
        <v>43426.0</v>
      </c>
      <c r="B1004" s="1">
        <v>54.3</v>
      </c>
      <c r="C1004" s="1">
        <v>0.0</v>
      </c>
    </row>
    <row r="1005" ht="15.75" customHeight="1">
      <c r="A1005" s="9">
        <v>43427.0</v>
      </c>
      <c r="B1005" s="1">
        <v>47.5</v>
      </c>
      <c r="C1005" s="1">
        <v>0.0</v>
      </c>
    </row>
    <row r="1006" ht="15.75" customHeight="1">
      <c r="A1006" s="9">
        <v>43428.0</v>
      </c>
      <c r="B1006" s="1">
        <v>36.6</v>
      </c>
      <c r="C1006" s="1">
        <v>0.0</v>
      </c>
    </row>
    <row r="1007" ht="15.75" customHeight="1">
      <c r="A1007" s="9">
        <v>43429.0</v>
      </c>
      <c r="B1007" s="1">
        <v>27.3</v>
      </c>
      <c r="C1007" s="1">
        <v>0.0</v>
      </c>
    </row>
    <row r="1008" ht="15.75" customHeight="1">
      <c r="A1008" s="9">
        <v>43430.0</v>
      </c>
      <c r="B1008" s="1">
        <v>29.6</v>
      </c>
      <c r="C1008" s="1">
        <v>0.0</v>
      </c>
    </row>
    <row r="1009" ht="15.75" customHeight="1">
      <c r="A1009" s="9">
        <v>43431.0</v>
      </c>
      <c r="B1009" s="1">
        <v>30.7</v>
      </c>
      <c r="C1009" s="1">
        <v>0.0</v>
      </c>
    </row>
    <row r="1010" ht="15.75" customHeight="1">
      <c r="A1010" s="9">
        <v>43432.0</v>
      </c>
      <c r="B1010" s="1">
        <v>29.6</v>
      </c>
      <c r="C1010" s="1">
        <v>0.0</v>
      </c>
    </row>
    <row r="1011" ht="15.75" customHeight="1">
      <c r="A1011" s="9">
        <v>43433.0</v>
      </c>
      <c r="B1011" s="1">
        <v>28.1</v>
      </c>
      <c r="C1011" s="1">
        <v>14.0</v>
      </c>
    </row>
    <row r="1012" ht="15.75" customHeight="1">
      <c r="A1012" s="9">
        <v>43434.0</v>
      </c>
      <c r="B1012" s="1">
        <v>28.8</v>
      </c>
      <c r="C1012" s="1">
        <v>53.0</v>
      </c>
    </row>
    <row r="1013" ht="15.75" customHeight="1">
      <c r="A1013" s="9">
        <v>43435.0</v>
      </c>
      <c r="B1013" s="1">
        <v>31.5</v>
      </c>
      <c r="C1013" s="1">
        <v>0.0</v>
      </c>
    </row>
    <row r="1014" ht="15.75" customHeight="1">
      <c r="A1014" s="9">
        <v>43436.0</v>
      </c>
      <c r="B1014" s="1">
        <v>27.8</v>
      </c>
      <c r="C1014" s="1">
        <v>0.0</v>
      </c>
    </row>
    <row r="1015" ht="15.75" customHeight="1">
      <c r="A1015" s="9">
        <v>43437.0</v>
      </c>
      <c r="B1015" s="1">
        <v>24.7</v>
      </c>
      <c r="C1015" s="1">
        <v>0.0</v>
      </c>
    </row>
    <row r="1016" ht="15.75" customHeight="1">
      <c r="A1016" s="9">
        <v>43438.0</v>
      </c>
      <c r="B1016" s="1">
        <v>36.5</v>
      </c>
      <c r="C1016" s="1">
        <v>0.0</v>
      </c>
    </row>
    <row r="1017" ht="15.75" customHeight="1">
      <c r="A1017" s="9">
        <v>43439.0</v>
      </c>
      <c r="B1017" s="1">
        <v>42.1</v>
      </c>
      <c r="C1017" s="1">
        <v>0.0</v>
      </c>
    </row>
    <row r="1018" ht="15.75" customHeight="1">
      <c r="A1018" s="9">
        <v>43440.0</v>
      </c>
      <c r="B1018" s="1">
        <v>36.2</v>
      </c>
      <c r="C1018" s="1">
        <v>0.0</v>
      </c>
    </row>
    <row r="1019" ht="15.75" customHeight="1">
      <c r="A1019" s="9">
        <v>43441.0</v>
      </c>
      <c r="B1019" s="1">
        <v>37.0</v>
      </c>
      <c r="C1019" s="1">
        <v>0.0</v>
      </c>
    </row>
    <row r="1020" ht="15.75" customHeight="1">
      <c r="A1020" s="9">
        <v>43442.0</v>
      </c>
      <c r="B1020" s="1">
        <v>47.2</v>
      </c>
      <c r="C1020" s="1">
        <v>0.0</v>
      </c>
    </row>
    <row r="1021" ht="15.75" customHeight="1">
      <c r="A1021" s="9">
        <v>43443.0</v>
      </c>
      <c r="B1021" s="1">
        <v>42.3</v>
      </c>
      <c r="C1021" s="1">
        <v>0.0</v>
      </c>
    </row>
    <row r="1022" ht="15.75" customHeight="1">
      <c r="A1022" s="9">
        <v>43444.0</v>
      </c>
      <c r="B1022" s="1">
        <v>39.7</v>
      </c>
      <c r="C1022" s="1">
        <v>1.0</v>
      </c>
    </row>
    <row r="1023" ht="15.75" customHeight="1">
      <c r="A1023" s="9">
        <v>43445.0</v>
      </c>
      <c r="B1023" s="1">
        <v>43.8</v>
      </c>
      <c r="C1023" s="1">
        <v>0.0</v>
      </c>
    </row>
    <row r="1024" ht="15.75" customHeight="1">
      <c r="A1024" s="9">
        <v>43446.0</v>
      </c>
      <c r="B1024" s="1">
        <v>42.4</v>
      </c>
      <c r="C1024" s="1">
        <v>0.0</v>
      </c>
    </row>
    <row r="1025" ht="15.75" customHeight="1">
      <c r="A1025" s="9">
        <v>43447.0</v>
      </c>
      <c r="B1025" s="1">
        <v>46.5</v>
      </c>
      <c r="C1025" s="1">
        <v>0.0</v>
      </c>
    </row>
    <row r="1026" ht="15.75" customHeight="1">
      <c r="A1026" s="9">
        <v>43448.0</v>
      </c>
      <c r="B1026" s="1">
        <v>31.9</v>
      </c>
      <c r="C1026" s="1">
        <v>0.0</v>
      </c>
    </row>
    <row r="1027" ht="15.75" customHeight="1">
      <c r="A1027" s="9">
        <v>43449.0</v>
      </c>
      <c r="B1027" s="1">
        <v>24.6</v>
      </c>
      <c r="C1027" s="1">
        <v>0.0</v>
      </c>
    </row>
    <row r="1028" ht="15.75" customHeight="1">
      <c r="A1028" s="9">
        <v>43450.0</v>
      </c>
      <c r="B1028" s="1">
        <v>31.0</v>
      </c>
      <c r="C1028" s="1">
        <v>0.0</v>
      </c>
    </row>
    <row r="1029" ht="15.75" customHeight="1">
      <c r="A1029" s="9">
        <v>43451.0</v>
      </c>
      <c r="B1029" s="1">
        <v>30.3</v>
      </c>
      <c r="C1029" s="1">
        <v>0.0</v>
      </c>
    </row>
    <row r="1030" ht="15.75" customHeight="1">
      <c r="A1030" s="9">
        <v>43452.0</v>
      </c>
      <c r="B1030" s="1">
        <v>41.3</v>
      </c>
      <c r="C1030" s="1">
        <v>0.0</v>
      </c>
    </row>
    <row r="1031" ht="15.75" customHeight="1">
      <c r="A1031" s="9">
        <v>43453.0</v>
      </c>
      <c r="B1031" s="1">
        <v>37.4</v>
      </c>
      <c r="C1031" s="1">
        <v>0.0</v>
      </c>
    </row>
    <row r="1032" ht="15.75" customHeight="1">
      <c r="A1032" s="9">
        <v>43454.0</v>
      </c>
      <c r="B1032" s="1">
        <v>33.3</v>
      </c>
      <c r="C1032" s="1">
        <v>0.0</v>
      </c>
    </row>
    <row r="1033" ht="15.75" customHeight="1">
      <c r="A1033" s="9">
        <v>43455.0</v>
      </c>
      <c r="B1033" s="1">
        <v>17.7</v>
      </c>
      <c r="C1033" s="1">
        <v>0.0</v>
      </c>
    </row>
    <row r="1034" ht="15.75" customHeight="1">
      <c r="A1034" s="9">
        <v>43456.0</v>
      </c>
      <c r="B1034" s="1">
        <v>19.6</v>
      </c>
      <c r="C1034" s="1">
        <v>0.0</v>
      </c>
    </row>
    <row r="1035" ht="15.75" customHeight="1">
      <c r="A1035" s="9">
        <v>43457.0</v>
      </c>
      <c r="B1035" s="1">
        <v>35.6</v>
      </c>
      <c r="C1035" s="1">
        <v>0.0</v>
      </c>
    </row>
    <row r="1036" ht="15.75" customHeight="1">
      <c r="A1036" s="9">
        <v>43458.0</v>
      </c>
      <c r="B1036" s="1">
        <v>35.3</v>
      </c>
      <c r="C1036" s="1">
        <v>0.0</v>
      </c>
    </row>
    <row r="1037" ht="15.75" customHeight="1">
      <c r="A1037" s="9">
        <v>43459.0</v>
      </c>
      <c r="B1037" s="1">
        <v>38.8</v>
      </c>
      <c r="C1037" s="1">
        <v>0.0</v>
      </c>
    </row>
    <row r="1038" ht="15.75" customHeight="1">
      <c r="A1038" s="9">
        <v>43460.0</v>
      </c>
      <c r="B1038" s="1">
        <v>38.7</v>
      </c>
      <c r="C1038" s="1">
        <v>0.0</v>
      </c>
    </row>
    <row r="1039" ht="15.75" customHeight="1">
      <c r="A1039" s="9">
        <v>43461.0</v>
      </c>
      <c r="B1039" s="1">
        <v>38.8</v>
      </c>
      <c r="C1039" s="1">
        <v>0.0</v>
      </c>
    </row>
    <row r="1040" ht="15.75" customHeight="1">
      <c r="A1040" s="9">
        <v>43462.0</v>
      </c>
      <c r="B1040" s="1">
        <v>32.6</v>
      </c>
      <c r="C1040" s="1">
        <v>0.0</v>
      </c>
    </row>
    <row r="1041" ht="15.75" customHeight="1">
      <c r="A1041" s="9">
        <v>43463.0</v>
      </c>
      <c r="B1041" s="1">
        <v>28.4</v>
      </c>
      <c r="C1041" s="1">
        <v>0.0</v>
      </c>
    </row>
    <row r="1042" ht="15.75" customHeight="1">
      <c r="A1042" s="9">
        <v>43464.0</v>
      </c>
      <c r="B1042" s="1">
        <v>40.1</v>
      </c>
      <c r="C1042" s="1">
        <v>0.0</v>
      </c>
    </row>
    <row r="1043" ht="15.75" customHeight="1">
      <c r="A1043" s="9">
        <v>43465.0</v>
      </c>
      <c r="B1043" s="1">
        <v>32.6</v>
      </c>
      <c r="C1043" s="1">
        <v>0.0</v>
      </c>
    </row>
    <row r="1044" ht="15.75" customHeight="1">
      <c r="A1044" s="9">
        <v>43466.0</v>
      </c>
      <c r="B1044" s="1">
        <v>28.0</v>
      </c>
      <c r="C1044" s="1">
        <v>0.0</v>
      </c>
    </row>
    <row r="1045" ht="15.75" customHeight="1">
      <c r="A1045" s="9">
        <v>43467.0</v>
      </c>
      <c r="B1045" s="1">
        <v>39.8</v>
      </c>
      <c r="C1045" s="1">
        <v>0.0</v>
      </c>
    </row>
    <row r="1046" ht="15.75" customHeight="1">
      <c r="A1046" s="9">
        <v>43468.0</v>
      </c>
      <c r="B1046" s="1">
        <v>34.6</v>
      </c>
      <c r="C1046" s="1">
        <v>0.0</v>
      </c>
    </row>
    <row r="1047" ht="15.75" customHeight="1">
      <c r="A1047" s="9">
        <v>43469.0</v>
      </c>
      <c r="B1047" s="1">
        <v>29.2</v>
      </c>
      <c r="C1047" s="1">
        <v>0.0</v>
      </c>
    </row>
    <row r="1048" ht="15.75" customHeight="1">
      <c r="A1048" s="9">
        <v>43470.0</v>
      </c>
      <c r="B1048" s="1">
        <v>31.3</v>
      </c>
      <c r="C1048" s="1">
        <v>0.0</v>
      </c>
    </row>
    <row r="1049" ht="15.75" customHeight="1">
      <c r="A1049" s="9">
        <v>43471.0</v>
      </c>
      <c r="B1049" s="1">
        <v>33.1</v>
      </c>
      <c r="C1049" s="1">
        <v>0.0</v>
      </c>
    </row>
    <row r="1050" ht="15.75" customHeight="1">
      <c r="A1050" s="9">
        <v>43472.0</v>
      </c>
      <c r="B1050" s="1">
        <v>45.4</v>
      </c>
      <c r="C1050" s="1">
        <v>0.0</v>
      </c>
    </row>
    <row r="1051" ht="15.75" customHeight="1">
      <c r="A1051" s="9">
        <v>43473.0</v>
      </c>
      <c r="B1051" s="1">
        <v>39.1</v>
      </c>
      <c r="C1051" s="1">
        <v>0.0</v>
      </c>
    </row>
    <row r="1052" ht="15.75" customHeight="1">
      <c r="A1052" s="9">
        <v>43474.0</v>
      </c>
      <c r="B1052" s="1">
        <v>30.6</v>
      </c>
      <c r="C1052" s="1">
        <v>0.0</v>
      </c>
    </row>
    <row r="1053" ht="15.75" customHeight="1">
      <c r="A1053" s="9">
        <v>43475.0</v>
      </c>
      <c r="B1053" s="1">
        <v>37.3</v>
      </c>
      <c r="C1053" s="1">
        <v>0.0</v>
      </c>
    </row>
    <row r="1054" ht="15.75" customHeight="1">
      <c r="A1054" s="9">
        <v>43476.0</v>
      </c>
      <c r="B1054" s="1">
        <v>49.8</v>
      </c>
      <c r="C1054" s="1">
        <v>0.0</v>
      </c>
    </row>
    <row r="1055" ht="15.75" customHeight="1">
      <c r="A1055" s="9">
        <v>43477.0</v>
      </c>
      <c r="B1055" s="1">
        <v>52.8</v>
      </c>
      <c r="C1055" s="1">
        <v>0.0</v>
      </c>
    </row>
    <row r="1056" ht="15.75" customHeight="1">
      <c r="A1056" s="9">
        <v>43478.0</v>
      </c>
      <c r="B1056" s="1">
        <v>50.3</v>
      </c>
      <c r="C1056" s="1">
        <v>0.0</v>
      </c>
    </row>
    <row r="1057" ht="15.75" customHeight="1">
      <c r="A1057" s="9">
        <v>43479.0</v>
      </c>
      <c r="B1057" s="1">
        <v>46.7</v>
      </c>
      <c r="C1057" s="1">
        <v>0.0</v>
      </c>
    </row>
    <row r="1058" ht="15.75" customHeight="1">
      <c r="A1058" s="9">
        <v>43480.0</v>
      </c>
      <c r="B1058" s="1">
        <v>41.9</v>
      </c>
      <c r="C1058" s="1">
        <v>0.0</v>
      </c>
    </row>
    <row r="1059" ht="15.75" customHeight="1">
      <c r="A1059" s="9">
        <v>43481.0</v>
      </c>
      <c r="B1059" s="1">
        <v>37.0</v>
      </c>
      <c r="C1059" s="1">
        <v>0.0</v>
      </c>
    </row>
    <row r="1060" ht="15.75" customHeight="1">
      <c r="A1060" s="9">
        <v>43482.0</v>
      </c>
      <c r="B1060" s="1">
        <v>48.5</v>
      </c>
      <c r="C1060" s="1">
        <v>0.0</v>
      </c>
    </row>
    <row r="1061" ht="15.75" customHeight="1">
      <c r="A1061" s="9">
        <v>43483.0</v>
      </c>
      <c r="B1061" s="1">
        <v>39.7</v>
      </c>
      <c r="C1061" s="1">
        <v>0.0</v>
      </c>
    </row>
    <row r="1062" ht="15.75" customHeight="1">
      <c r="A1062" s="9">
        <v>43484.0</v>
      </c>
      <c r="B1062" s="1">
        <v>41.5</v>
      </c>
      <c r="C1062" s="1">
        <v>1.0</v>
      </c>
    </row>
    <row r="1063" ht="15.75" customHeight="1">
      <c r="A1063" s="9">
        <v>43485.0</v>
      </c>
      <c r="B1063" s="1">
        <v>52.4</v>
      </c>
      <c r="C1063" s="1">
        <v>0.0</v>
      </c>
    </row>
    <row r="1064" ht="15.75" customHeight="1">
      <c r="A1064" s="9">
        <v>43486.0</v>
      </c>
      <c r="B1064" s="1">
        <v>63.5</v>
      </c>
      <c r="C1064" s="1">
        <v>0.0</v>
      </c>
    </row>
    <row r="1065" ht="15.75" customHeight="1">
      <c r="A1065" s="9">
        <v>43487.0</v>
      </c>
      <c r="B1065" s="1">
        <v>52.7</v>
      </c>
      <c r="C1065" s="1">
        <v>0.0</v>
      </c>
    </row>
    <row r="1066" ht="15.75" customHeight="1">
      <c r="A1066" s="9">
        <v>43488.0</v>
      </c>
      <c r="B1066" s="1">
        <v>38.0</v>
      </c>
      <c r="C1066" s="1">
        <v>0.0</v>
      </c>
    </row>
    <row r="1067" ht="15.75" customHeight="1">
      <c r="A1067" s="9">
        <v>43489.0</v>
      </c>
      <c r="B1067" s="1">
        <v>19.7</v>
      </c>
      <c r="C1067" s="1">
        <v>0.0</v>
      </c>
    </row>
    <row r="1068" ht="15.75" customHeight="1">
      <c r="A1068" s="9">
        <v>43490.0</v>
      </c>
      <c r="B1068" s="1">
        <v>32.6</v>
      </c>
      <c r="C1068" s="1">
        <v>0.0</v>
      </c>
    </row>
    <row r="1069" ht="15.75" customHeight="1">
      <c r="A1069" s="9">
        <v>43491.0</v>
      </c>
      <c r="B1069" s="1">
        <v>42.5</v>
      </c>
      <c r="C1069" s="1">
        <v>0.0</v>
      </c>
    </row>
    <row r="1070" ht="15.75" customHeight="1">
      <c r="A1070" s="9">
        <v>43492.0</v>
      </c>
      <c r="B1070" s="1">
        <v>36.8</v>
      </c>
      <c r="C1070" s="1">
        <v>0.0</v>
      </c>
    </row>
    <row r="1071" ht="15.75" customHeight="1">
      <c r="A1071" s="9">
        <v>43493.0</v>
      </c>
      <c r="B1071" s="1">
        <v>41.9</v>
      </c>
      <c r="C1071" s="1">
        <v>0.0</v>
      </c>
    </row>
    <row r="1072" ht="15.75" customHeight="1">
      <c r="A1072" s="9">
        <v>43494.0</v>
      </c>
      <c r="B1072" s="1">
        <v>51.6</v>
      </c>
      <c r="C1072" s="1">
        <v>0.0</v>
      </c>
    </row>
    <row r="1073" ht="15.75" customHeight="1">
      <c r="A1073" s="9">
        <v>43495.0</v>
      </c>
      <c r="B1073" s="1">
        <v>43.5</v>
      </c>
      <c r="C1073" s="1">
        <v>0.0</v>
      </c>
    </row>
    <row r="1074" ht="15.75" customHeight="1">
      <c r="A1074" s="9">
        <v>43496.0</v>
      </c>
      <c r="B1074" s="1">
        <v>58.9</v>
      </c>
      <c r="C1074" s="1">
        <v>0.0</v>
      </c>
    </row>
    <row r="1075" ht="15.75" customHeight="1">
      <c r="A1075" s="9">
        <v>43497.0</v>
      </c>
      <c r="B1075" s="1">
        <v>55.0</v>
      </c>
      <c r="C1075" s="1">
        <v>0.0</v>
      </c>
    </row>
    <row r="1076" ht="15.75" customHeight="1">
      <c r="A1076" s="9">
        <v>43498.0</v>
      </c>
      <c r="B1076" s="1">
        <v>48.1</v>
      </c>
      <c r="C1076" s="1">
        <v>0.0</v>
      </c>
    </row>
    <row r="1077" ht="15.75" customHeight="1">
      <c r="A1077" s="9">
        <v>43499.0</v>
      </c>
      <c r="B1077" s="1">
        <v>37.9</v>
      </c>
      <c r="C1077" s="1">
        <v>0.0</v>
      </c>
    </row>
    <row r="1078" ht="15.75" customHeight="1">
      <c r="A1078" s="9">
        <v>43500.0</v>
      </c>
      <c r="B1078" s="1">
        <v>22.3</v>
      </c>
      <c r="C1078" s="1">
        <v>0.0</v>
      </c>
    </row>
    <row r="1079" ht="15.75" customHeight="1">
      <c r="A1079" s="9">
        <v>43501.0</v>
      </c>
      <c r="B1079" s="1">
        <v>19.5</v>
      </c>
      <c r="C1079" s="1">
        <v>0.0</v>
      </c>
    </row>
    <row r="1080" ht="15.75" customHeight="1">
      <c r="A1080" s="9">
        <v>43502.0</v>
      </c>
      <c r="B1080" s="1">
        <v>33.5</v>
      </c>
      <c r="C1080" s="1">
        <v>0.0</v>
      </c>
    </row>
    <row r="1081" ht="15.75" customHeight="1">
      <c r="A1081" s="9">
        <v>43503.0</v>
      </c>
      <c r="B1081" s="1">
        <v>31.5</v>
      </c>
      <c r="C1081" s="1">
        <v>0.0</v>
      </c>
    </row>
    <row r="1082" ht="15.75" customHeight="1">
      <c r="A1082" s="9">
        <v>43504.0</v>
      </c>
      <c r="B1082" s="1">
        <v>28.7</v>
      </c>
      <c r="C1082" s="1">
        <v>0.0</v>
      </c>
    </row>
    <row r="1083" ht="15.75" customHeight="1">
      <c r="A1083" s="9">
        <v>43505.0</v>
      </c>
      <c r="B1083" s="1">
        <v>41.3</v>
      </c>
      <c r="C1083" s="1">
        <v>0.0</v>
      </c>
    </row>
    <row r="1084" ht="15.75" customHeight="1">
      <c r="A1084" s="9">
        <v>43506.0</v>
      </c>
      <c r="B1084" s="1">
        <v>41.7</v>
      </c>
      <c r="C1084" s="1">
        <v>0.0</v>
      </c>
    </row>
    <row r="1085" ht="15.75" customHeight="1">
      <c r="A1085" s="9">
        <v>43507.0</v>
      </c>
      <c r="B1085" s="1">
        <v>41.1</v>
      </c>
      <c r="C1085" s="1">
        <v>0.0</v>
      </c>
    </row>
    <row r="1086" ht="15.75" customHeight="1">
      <c r="A1086" s="9">
        <v>43508.0</v>
      </c>
      <c r="B1086" s="1">
        <v>48.0</v>
      </c>
      <c r="C1086" s="1">
        <v>0.0</v>
      </c>
    </row>
    <row r="1087" ht="15.75" customHeight="1">
      <c r="A1087" s="9">
        <v>43509.0</v>
      </c>
      <c r="B1087" s="1">
        <v>34.3</v>
      </c>
      <c r="C1087" s="1">
        <v>0.0</v>
      </c>
    </row>
    <row r="1088" ht="15.75" customHeight="1">
      <c r="A1088" s="9">
        <v>43510.0</v>
      </c>
      <c r="B1088" s="1">
        <v>36.3</v>
      </c>
      <c r="C1088" s="1">
        <v>0.0</v>
      </c>
    </row>
    <row r="1089" ht="15.75" customHeight="1">
      <c r="A1089" s="9">
        <v>43511.0</v>
      </c>
      <c r="B1089" s="1">
        <v>31.6</v>
      </c>
      <c r="C1089" s="1">
        <v>0.0</v>
      </c>
    </row>
    <row r="1090" ht="15.75" customHeight="1">
      <c r="A1090" s="9">
        <v>43512.0</v>
      </c>
      <c r="B1090" s="1">
        <v>32.3</v>
      </c>
      <c r="C1090" s="1">
        <v>1.0</v>
      </c>
    </row>
    <row r="1091" ht="15.75" customHeight="1">
      <c r="A1091" s="9">
        <v>43513.0</v>
      </c>
      <c r="B1091" s="1">
        <v>40.9</v>
      </c>
      <c r="C1091" s="1">
        <v>1.0</v>
      </c>
    </row>
    <row r="1092" ht="15.75" customHeight="1">
      <c r="A1092" s="9">
        <v>43514.0</v>
      </c>
      <c r="B1092" s="1">
        <v>42.9</v>
      </c>
      <c r="C1092" s="1">
        <v>0.0</v>
      </c>
    </row>
    <row r="1093" ht="15.75" customHeight="1">
      <c r="A1093" s="9">
        <v>43515.0</v>
      </c>
      <c r="B1093" s="1">
        <v>46.9</v>
      </c>
      <c r="C1093" s="1">
        <v>0.0</v>
      </c>
    </row>
    <row r="1094" ht="15.75" customHeight="1">
      <c r="A1094" s="9">
        <v>43516.0</v>
      </c>
      <c r="B1094" s="1">
        <v>44.6</v>
      </c>
      <c r="C1094" s="1">
        <v>0.0</v>
      </c>
    </row>
    <row r="1095" ht="15.75" customHeight="1">
      <c r="A1095" s="9">
        <v>43517.0</v>
      </c>
      <c r="B1095" s="1">
        <v>33.1</v>
      </c>
      <c r="C1095" s="1">
        <v>0.0</v>
      </c>
    </row>
    <row r="1096" ht="15.75" customHeight="1">
      <c r="A1096" s="9">
        <v>43518.0</v>
      </c>
      <c r="B1096" s="1">
        <v>30.1</v>
      </c>
      <c r="C1096" s="1">
        <v>0.0</v>
      </c>
    </row>
    <row r="1097" ht="15.75" customHeight="1">
      <c r="A1097" s="9">
        <v>43519.0</v>
      </c>
      <c r="B1097" s="1">
        <v>35.2</v>
      </c>
      <c r="C1097" s="1">
        <v>0.0</v>
      </c>
    </row>
    <row r="1098" ht="15.75" customHeight="1">
      <c r="A1098" s="9">
        <v>43520.0</v>
      </c>
      <c r="B1098" s="1">
        <v>31.3</v>
      </c>
      <c r="C1098" s="1">
        <v>0.0</v>
      </c>
    </row>
    <row r="1099" ht="15.75" customHeight="1">
      <c r="A1099" s="9">
        <v>43521.0</v>
      </c>
      <c r="B1099" s="1">
        <v>33.4</v>
      </c>
      <c r="C1099" s="1">
        <v>0.0</v>
      </c>
    </row>
    <row r="1100" ht="15.75" customHeight="1">
      <c r="A1100" s="9">
        <v>43522.0</v>
      </c>
      <c r="B1100" s="1">
        <v>48.5</v>
      </c>
      <c r="C1100" s="1">
        <v>0.0</v>
      </c>
    </row>
    <row r="1101" ht="15.75" customHeight="1">
      <c r="A1101" s="9">
        <v>43523.0</v>
      </c>
      <c r="B1101" s="1">
        <v>53.9</v>
      </c>
      <c r="C1101" s="1">
        <v>0.0</v>
      </c>
    </row>
    <row r="1102" ht="15.75" customHeight="1">
      <c r="A1102" s="9">
        <v>43524.0</v>
      </c>
      <c r="B1102" s="1">
        <v>46.6</v>
      </c>
      <c r="C1102" s="1">
        <v>0.0</v>
      </c>
    </row>
    <row r="1103" ht="15.75" customHeight="1">
      <c r="A1103" s="9">
        <v>43525.0</v>
      </c>
      <c r="B1103" s="1">
        <v>42.5</v>
      </c>
      <c r="C1103" s="1">
        <v>0.0</v>
      </c>
    </row>
    <row r="1104" ht="15.75" customHeight="1">
      <c r="A1104" s="9">
        <v>43526.0</v>
      </c>
      <c r="B1104" s="1">
        <v>37.7</v>
      </c>
      <c r="C1104" s="1">
        <v>0.0</v>
      </c>
    </row>
    <row r="1105" ht="15.75" customHeight="1">
      <c r="A1105" s="9">
        <v>43527.0</v>
      </c>
      <c r="B1105" s="1">
        <v>34.0</v>
      </c>
      <c r="C1105" s="1">
        <v>0.0</v>
      </c>
    </row>
    <row r="1106" ht="15.75" customHeight="1">
      <c r="A1106" s="9">
        <v>43528.0</v>
      </c>
      <c r="B1106" s="1">
        <v>33.9</v>
      </c>
      <c r="C1106" s="1">
        <v>0.0</v>
      </c>
    </row>
    <row r="1107" ht="15.75" customHeight="1">
      <c r="A1107" s="9">
        <v>43529.0</v>
      </c>
      <c r="B1107" s="1">
        <v>44.0</v>
      </c>
      <c r="C1107" s="1">
        <v>0.0</v>
      </c>
    </row>
    <row r="1108" ht="15.75" customHeight="1">
      <c r="A1108" s="9">
        <v>43530.0</v>
      </c>
      <c r="B1108" s="1">
        <v>49.7</v>
      </c>
      <c r="C1108" s="1">
        <v>0.0</v>
      </c>
    </row>
    <row r="1109" ht="15.75" customHeight="1">
      <c r="A1109" s="9">
        <v>43531.0</v>
      </c>
      <c r="B1109" s="1">
        <v>50.9</v>
      </c>
      <c r="C1109" s="1">
        <v>0.0</v>
      </c>
    </row>
    <row r="1110" ht="15.75" customHeight="1">
      <c r="A1110" s="9">
        <v>43532.0</v>
      </c>
      <c r="B1110" s="1">
        <v>42.5</v>
      </c>
      <c r="C1110" s="1">
        <v>0.0</v>
      </c>
    </row>
    <row r="1111" ht="15.75" customHeight="1">
      <c r="A1111" s="9">
        <v>43533.0</v>
      </c>
      <c r="B1111" s="1">
        <v>34.8</v>
      </c>
      <c r="C1111" s="1">
        <v>0.0</v>
      </c>
    </row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8.71"/>
  </cols>
  <sheetData>
    <row r="1" ht="12.75" customHeight="1"/>
    <row r="2" ht="12.75" customHeight="1"/>
    <row r="3" ht="12.75" customHeight="1">
      <c r="A3" t="s">
        <v>37</v>
      </c>
    </row>
    <row r="4" ht="12.75" customHeight="1">
      <c r="A4" t="s">
        <v>40</v>
      </c>
    </row>
    <row r="5" ht="12.75" customHeight="1">
      <c r="A5" t="s">
        <v>41</v>
      </c>
    </row>
    <row r="6" ht="12.75" customHeight="1">
      <c r="A6" t="s">
        <v>44</v>
      </c>
    </row>
    <row r="7" ht="12.75" customHeight="1"/>
    <row r="8" ht="12.75" customHeight="1">
      <c r="A8" t="s">
        <v>45</v>
      </c>
      <c r="E8" s="8" t="s">
        <v>47</v>
      </c>
      <c r="J8" s="10" t="s">
        <v>56</v>
      </c>
    </row>
    <row r="9" ht="12.75" customHeight="1">
      <c r="A9" t="s">
        <v>57</v>
      </c>
      <c r="E9" s="10" t="s">
        <v>58</v>
      </c>
      <c r="J9" s="10" t="s">
        <v>59</v>
      </c>
    </row>
    <row r="10" ht="12.75" customHeight="1">
      <c r="A10" s="8">
        <v>3.0</v>
      </c>
      <c r="B10" s="8" t="s">
        <v>60</v>
      </c>
      <c r="E10" s="8">
        <v>20.0</v>
      </c>
      <c r="F10" s="8" t="s">
        <v>61</v>
      </c>
      <c r="J10" s="10" t="s">
        <v>62</v>
      </c>
    </row>
    <row r="11" ht="12.75" customHeight="1">
      <c r="J11" s="10" t="s">
        <v>63</v>
      </c>
    </row>
    <row r="12" ht="12.75" customHeight="1">
      <c r="A12">
        <f>18*3</f>
        <v>54</v>
      </c>
      <c r="B12" t="s">
        <v>64</v>
      </c>
      <c r="E12" s="10" t="s">
        <v>65</v>
      </c>
      <c r="J12">
        <f>2.4*8</f>
        <v>19.2</v>
      </c>
      <c r="K12" s="10" t="s">
        <v>66</v>
      </c>
    </row>
    <row r="13" ht="12.75" customHeight="1">
      <c r="E13">
        <f>1.8*10</f>
        <v>18</v>
      </c>
    </row>
    <row r="14" ht="12.75" customHeight="1"/>
    <row r="15" ht="12.75" customHeight="1"/>
    <row r="16" ht="12.75" customHeight="1">
      <c r="A16" s="11" t="s">
        <v>67</v>
      </c>
      <c r="D16" s="8" t="s">
        <v>20</v>
      </c>
      <c r="E16" s="8" t="s">
        <v>21</v>
      </c>
      <c r="F16" s="8" t="s">
        <v>68</v>
      </c>
      <c r="G16" s="8" t="s">
        <v>69</v>
      </c>
      <c r="H16" s="8" t="s">
        <v>70</v>
      </c>
    </row>
    <row r="17" ht="12.75" customHeight="1">
      <c r="A17" s="11" t="s">
        <v>71</v>
      </c>
      <c r="B17" s="11" t="s">
        <v>72</v>
      </c>
      <c r="C17" s="8" t="s">
        <v>73</v>
      </c>
      <c r="D17" s="8">
        <v>18.0</v>
      </c>
      <c r="E17" s="8">
        <v>22.0</v>
      </c>
      <c r="F17" s="8">
        <v>20.0</v>
      </c>
      <c r="G17" s="8">
        <v>20.0</v>
      </c>
      <c r="I17" s="8" t="s">
        <v>74</v>
      </c>
    </row>
    <row r="18" ht="12.75" customHeight="1">
      <c r="A18">
        <v>110.0</v>
      </c>
      <c r="B18">
        <v>30.0</v>
      </c>
      <c r="D18">
        <f t="shared" ref="D18:G18" si="1">$A$10*D$17*$B18</f>
        <v>1620</v>
      </c>
      <c r="E18">
        <f t="shared" si="1"/>
        <v>1980</v>
      </c>
      <c r="F18">
        <f t="shared" si="1"/>
        <v>1800</v>
      </c>
      <c r="G18">
        <f t="shared" si="1"/>
        <v>1800</v>
      </c>
      <c r="H18">
        <f t="shared" ref="H18:H27" si="3">$E$10*$B18</f>
        <v>600</v>
      </c>
      <c r="I18">
        <f t="shared" ref="I18:I27" si="4">sum(D18:H18)</f>
        <v>7800</v>
      </c>
    </row>
    <row r="19" ht="12.75" customHeight="1">
      <c r="A19">
        <v>120.0</v>
      </c>
      <c r="B19">
        <v>50.0</v>
      </c>
      <c r="D19">
        <f t="shared" ref="D19:G19" si="2">$A$10*D$17*$B19</f>
        <v>2700</v>
      </c>
      <c r="E19">
        <f t="shared" si="2"/>
        <v>3300</v>
      </c>
      <c r="F19">
        <f t="shared" si="2"/>
        <v>3000</v>
      </c>
      <c r="G19">
        <f t="shared" si="2"/>
        <v>3000</v>
      </c>
      <c r="H19">
        <f t="shared" si="3"/>
        <v>1000</v>
      </c>
      <c r="I19">
        <f t="shared" si="4"/>
        <v>13000</v>
      </c>
    </row>
    <row r="20" ht="12.75" customHeight="1">
      <c r="A20">
        <v>130.0</v>
      </c>
      <c r="B20">
        <v>70.0</v>
      </c>
      <c r="D20">
        <f t="shared" ref="D20:G20" si="5">$A$10*D$17*$B20</f>
        <v>3780</v>
      </c>
      <c r="E20" s="12">
        <f t="shared" si="5"/>
        <v>4620</v>
      </c>
      <c r="F20" s="12">
        <f t="shared" si="5"/>
        <v>4200</v>
      </c>
      <c r="G20" s="12">
        <f t="shared" si="5"/>
        <v>4200</v>
      </c>
      <c r="H20" s="12">
        <f t="shared" si="3"/>
        <v>1400</v>
      </c>
      <c r="I20">
        <f t="shared" si="4"/>
        <v>18200</v>
      </c>
    </row>
    <row r="21" ht="12.75" customHeight="1">
      <c r="A21">
        <v>140.0</v>
      </c>
      <c r="B21">
        <v>90.0</v>
      </c>
      <c r="D21" s="12">
        <f t="shared" ref="D21:G21" si="6">$A$10*D$17*$B21</f>
        <v>4860</v>
      </c>
      <c r="E21">
        <f t="shared" si="6"/>
        <v>5940</v>
      </c>
      <c r="F21">
        <f t="shared" si="6"/>
        <v>5400</v>
      </c>
      <c r="G21">
        <f t="shared" si="6"/>
        <v>5400</v>
      </c>
      <c r="H21">
        <f t="shared" si="3"/>
        <v>1800</v>
      </c>
      <c r="I21">
        <f t="shared" si="4"/>
        <v>23400</v>
      </c>
    </row>
    <row r="22" ht="12.75" customHeight="1">
      <c r="A22">
        <v>150.0</v>
      </c>
      <c r="B22">
        <v>110.0</v>
      </c>
      <c r="D22">
        <f t="shared" ref="D22:G22" si="7">$A$10*D$17*$B22</f>
        <v>5940</v>
      </c>
      <c r="E22">
        <f t="shared" si="7"/>
        <v>7260</v>
      </c>
      <c r="F22">
        <f t="shared" si="7"/>
        <v>6600</v>
      </c>
      <c r="G22">
        <f t="shared" si="7"/>
        <v>6600</v>
      </c>
      <c r="H22">
        <f t="shared" si="3"/>
        <v>2200</v>
      </c>
      <c r="I22">
        <f t="shared" si="4"/>
        <v>28600</v>
      </c>
    </row>
    <row r="23" ht="12.75" customHeight="1">
      <c r="A23">
        <v>160.0</v>
      </c>
      <c r="B23">
        <v>130.0</v>
      </c>
      <c r="D23">
        <f t="shared" ref="D23:G23" si="8">$A$10*D$17*$B23</f>
        <v>7020</v>
      </c>
      <c r="E23">
        <f t="shared" si="8"/>
        <v>8580</v>
      </c>
      <c r="F23">
        <f t="shared" si="8"/>
        <v>7800</v>
      </c>
      <c r="G23">
        <f t="shared" si="8"/>
        <v>7800</v>
      </c>
      <c r="H23">
        <f t="shared" si="3"/>
        <v>2600</v>
      </c>
      <c r="I23">
        <f t="shared" si="4"/>
        <v>33800</v>
      </c>
    </row>
    <row r="24" ht="12.75" customHeight="1">
      <c r="A24">
        <v>170.0</v>
      </c>
      <c r="B24">
        <v>150.0</v>
      </c>
      <c r="D24">
        <f t="shared" ref="D24:G24" si="9">$A$10*D$17*$B24</f>
        <v>8100</v>
      </c>
      <c r="E24">
        <f t="shared" si="9"/>
        <v>9900</v>
      </c>
      <c r="F24">
        <f t="shared" si="9"/>
        <v>9000</v>
      </c>
      <c r="G24">
        <f t="shared" si="9"/>
        <v>9000</v>
      </c>
      <c r="H24">
        <f t="shared" si="3"/>
        <v>3000</v>
      </c>
      <c r="I24">
        <f t="shared" si="4"/>
        <v>39000</v>
      </c>
    </row>
    <row r="25" ht="12.75" customHeight="1">
      <c r="A25">
        <v>175.0</v>
      </c>
      <c r="B25">
        <v>160.0</v>
      </c>
      <c r="D25">
        <f t="shared" ref="D25:G25" si="10">$A$10*D$17*$B25</f>
        <v>8640</v>
      </c>
      <c r="E25">
        <f t="shared" si="10"/>
        <v>10560</v>
      </c>
      <c r="F25">
        <f t="shared" si="10"/>
        <v>9600</v>
      </c>
      <c r="G25">
        <f t="shared" si="10"/>
        <v>9600</v>
      </c>
      <c r="H25">
        <f t="shared" si="3"/>
        <v>3200</v>
      </c>
      <c r="I25">
        <f t="shared" si="4"/>
        <v>41600</v>
      </c>
    </row>
    <row r="26" ht="12.75" customHeight="1">
      <c r="A26">
        <v>180.0</v>
      </c>
      <c r="B26">
        <v>170.0</v>
      </c>
      <c r="D26">
        <f t="shared" ref="D26:G26" si="11">$A$10*D$17*$B26</f>
        <v>9180</v>
      </c>
      <c r="E26">
        <f t="shared" si="11"/>
        <v>11220</v>
      </c>
      <c r="F26">
        <f t="shared" si="11"/>
        <v>10200</v>
      </c>
      <c r="G26">
        <f t="shared" si="11"/>
        <v>10200</v>
      </c>
      <c r="H26">
        <f t="shared" si="3"/>
        <v>3400</v>
      </c>
      <c r="I26">
        <f t="shared" si="4"/>
        <v>44200</v>
      </c>
    </row>
    <row r="27" ht="12.75" customHeight="1">
      <c r="A27">
        <v>185.0</v>
      </c>
      <c r="B27">
        <v>180.0</v>
      </c>
      <c r="D27">
        <f t="shared" ref="D27:G27" si="12">$A$10*D$17*$B27</f>
        <v>9720</v>
      </c>
      <c r="E27">
        <f t="shared" si="12"/>
        <v>11880</v>
      </c>
      <c r="F27">
        <f t="shared" si="12"/>
        <v>10800</v>
      </c>
      <c r="G27">
        <f t="shared" si="12"/>
        <v>10800</v>
      </c>
      <c r="H27">
        <f t="shared" si="3"/>
        <v>3600</v>
      </c>
      <c r="I27">
        <f t="shared" si="4"/>
        <v>46800</v>
      </c>
    </row>
    <row r="28" ht="12.75" customHeight="1"/>
    <row r="29" ht="12.75" customHeight="1"/>
    <row r="30" ht="12.75" customHeight="1"/>
    <row r="31" ht="12.75" customHeight="1">
      <c r="A31" s="10" t="s">
        <v>76</v>
      </c>
    </row>
    <row r="32" ht="12.75" customHeight="1">
      <c r="C32" s="10" t="s">
        <v>77</v>
      </c>
      <c r="D32" s="10" t="s">
        <v>78</v>
      </c>
      <c r="E32" s="10" t="s">
        <v>28</v>
      </c>
      <c r="F32" s="10" t="s">
        <v>27</v>
      </c>
      <c r="G32" s="10" t="s">
        <v>23</v>
      </c>
      <c r="H32" s="10" t="s">
        <v>79</v>
      </c>
      <c r="J32" s="10" t="s">
        <v>80</v>
      </c>
    </row>
    <row r="33" ht="12.75" customHeight="1">
      <c r="A33" s="14" t="s">
        <v>82</v>
      </c>
      <c r="B33" s="14" t="s">
        <v>85</v>
      </c>
      <c r="C33" s="10">
        <v>24.0</v>
      </c>
      <c r="D33">
        <f>19+14</f>
        <v>33</v>
      </c>
      <c r="E33" s="10">
        <v>10.5</v>
      </c>
      <c r="F33">
        <f>7.5+6</f>
        <v>13.5</v>
      </c>
      <c r="G33" s="10" t="s">
        <v>86</v>
      </c>
    </row>
    <row r="34" ht="12.75" customHeight="1">
      <c r="A34">
        <v>110.0</v>
      </c>
      <c r="B34">
        <f>B38*0.42</f>
        <v>163.8</v>
      </c>
      <c r="C34">
        <f t="shared" ref="C34:C38" si="14">$B34*C$33</f>
        <v>3931.2</v>
      </c>
      <c r="D34">
        <f t="shared" ref="D34:F34" si="13">$B34*D33</f>
        <v>5405.4</v>
      </c>
      <c r="E34">
        <f t="shared" si="13"/>
        <v>1719.9</v>
      </c>
      <c r="F34">
        <f t="shared" si="13"/>
        <v>2211.3</v>
      </c>
      <c r="G34">
        <f t="shared" ref="G34:G38" si="16">$J$12*$B18</f>
        <v>576</v>
      </c>
      <c r="H34">
        <f t="shared" ref="H34:H38" si="17">sum(C34:G34)</f>
        <v>13843.8</v>
      </c>
      <c r="J34">
        <f t="shared" ref="J34:J38" si="18">H34+I18</f>
        <v>21643.8</v>
      </c>
    </row>
    <row r="35" ht="12.75" customHeight="1">
      <c r="A35">
        <v>120.0</v>
      </c>
      <c r="B35">
        <f>B38*0.54</f>
        <v>210.6</v>
      </c>
      <c r="C35">
        <f t="shared" si="14"/>
        <v>5054.4</v>
      </c>
      <c r="D35">
        <f t="shared" ref="D35:F35" si="15">$B35*D$33</f>
        <v>6949.8</v>
      </c>
      <c r="E35">
        <f t="shared" si="15"/>
        <v>2211.3</v>
      </c>
      <c r="F35">
        <f t="shared" si="15"/>
        <v>2843.1</v>
      </c>
      <c r="G35">
        <f t="shared" si="16"/>
        <v>960</v>
      </c>
      <c r="H35">
        <f t="shared" si="17"/>
        <v>18018.6</v>
      </c>
      <c r="J35">
        <f t="shared" si="18"/>
        <v>31018.6</v>
      </c>
      <c r="K35" s="10" t="s">
        <v>95</v>
      </c>
    </row>
    <row r="36" ht="12.75" customHeight="1">
      <c r="A36">
        <v>130.0</v>
      </c>
      <c r="B36">
        <f>B38*0.68</f>
        <v>265.2</v>
      </c>
      <c r="C36">
        <f t="shared" si="14"/>
        <v>6364.8</v>
      </c>
      <c r="D36">
        <f t="shared" ref="D36:F36" si="19">$B36*D$33</f>
        <v>8751.6</v>
      </c>
      <c r="E36" s="12">
        <f t="shared" si="19"/>
        <v>2784.6</v>
      </c>
      <c r="F36" s="12">
        <f t="shared" si="19"/>
        <v>3580.2</v>
      </c>
      <c r="G36">
        <f t="shared" si="16"/>
        <v>1344</v>
      </c>
      <c r="H36">
        <f t="shared" si="17"/>
        <v>22825.2</v>
      </c>
      <c r="J36">
        <f t="shared" si="18"/>
        <v>41025.2</v>
      </c>
      <c r="K36" s="10" t="s">
        <v>98</v>
      </c>
    </row>
    <row r="37" ht="12.75" customHeight="1">
      <c r="A37">
        <v>140.0</v>
      </c>
      <c r="B37">
        <f>B38*0.82</f>
        <v>319.8</v>
      </c>
      <c r="C37">
        <f t="shared" si="14"/>
        <v>7675.2</v>
      </c>
      <c r="D37">
        <f t="shared" ref="D37:F37" si="20">$B37*D$33</f>
        <v>10553.4</v>
      </c>
      <c r="E37">
        <f t="shared" si="20"/>
        <v>3357.9</v>
      </c>
      <c r="F37">
        <f t="shared" si="20"/>
        <v>4317.3</v>
      </c>
      <c r="G37" s="12">
        <f t="shared" si="16"/>
        <v>1728</v>
      </c>
      <c r="H37">
        <f t="shared" si="17"/>
        <v>27631.8</v>
      </c>
      <c r="J37">
        <f t="shared" si="18"/>
        <v>51031.8</v>
      </c>
    </row>
    <row r="38" ht="12.75" customHeight="1">
      <c r="A38">
        <v>150.0</v>
      </c>
      <c r="B38" s="10">
        <v>390.0</v>
      </c>
      <c r="C38" s="12">
        <f t="shared" si="14"/>
        <v>9360</v>
      </c>
      <c r="D38" s="23">
        <f t="shared" ref="D38:F38" si="21">$B38*D$33</f>
        <v>12870</v>
      </c>
      <c r="E38">
        <f t="shared" si="21"/>
        <v>4095</v>
      </c>
      <c r="F38">
        <f t="shared" si="21"/>
        <v>5265</v>
      </c>
      <c r="G38">
        <f t="shared" si="16"/>
        <v>2112</v>
      </c>
      <c r="H38">
        <f t="shared" si="17"/>
        <v>33702</v>
      </c>
      <c r="J38">
        <f t="shared" si="18"/>
        <v>62302</v>
      </c>
    </row>
    <row r="39" ht="12.75" customHeight="1">
      <c r="A39">
        <v>160.0</v>
      </c>
    </row>
    <row r="40" ht="12.75" customHeight="1">
      <c r="A40">
        <v>170.0</v>
      </c>
      <c r="B40" s="10">
        <v>520.0</v>
      </c>
      <c r="C40">
        <f t="shared" ref="C40:F40" si="22">$B40*C$33</f>
        <v>12480</v>
      </c>
      <c r="D40" s="12">
        <f t="shared" si="22"/>
        <v>17160</v>
      </c>
      <c r="E40">
        <f t="shared" si="22"/>
        <v>5460</v>
      </c>
      <c r="F40">
        <f t="shared" si="22"/>
        <v>7020</v>
      </c>
      <c r="G40">
        <f>$J$12*$B24</f>
        <v>2880</v>
      </c>
      <c r="H40">
        <f>sum(C40:G40)</f>
        <v>45000</v>
      </c>
      <c r="J40">
        <f>H40+I24</f>
        <v>84000</v>
      </c>
    </row>
    <row r="41" ht="12.75" customHeight="1">
      <c r="A41">
        <v>175.0</v>
      </c>
    </row>
    <row r="42" ht="12.75" customHeight="1">
      <c r="A42">
        <v>180.0</v>
      </c>
      <c r="B42" s="10">
        <v>590.0</v>
      </c>
      <c r="C42">
        <f t="shared" ref="C42:F42" si="23">$B42*C$33</f>
        <v>14160</v>
      </c>
      <c r="D42">
        <f t="shared" si="23"/>
        <v>19470</v>
      </c>
      <c r="E42">
        <f t="shared" si="23"/>
        <v>6195</v>
      </c>
      <c r="F42">
        <f t="shared" si="23"/>
        <v>7965</v>
      </c>
      <c r="G42">
        <f>$J$12*$B26</f>
        <v>3264</v>
      </c>
      <c r="H42">
        <f>sum(C42:G42)</f>
        <v>51054</v>
      </c>
      <c r="J42">
        <f>H42+I26</f>
        <v>95254</v>
      </c>
    </row>
    <row r="43" ht="12.75" customHeight="1">
      <c r="A43">
        <v>185.0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