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1075" windowHeight="105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</definedName>
  </definedNames>
  <calcPr calcId="125725"/>
</workbook>
</file>

<file path=xl/calcChain.xml><?xml version="1.0" encoding="utf-8"?>
<calcChain xmlns="http://schemas.openxmlformats.org/spreadsheetml/2006/main">
  <c r="C43" i="1"/>
  <c r="C20"/>
  <c r="C19"/>
  <c r="C42"/>
  <c r="C39"/>
  <c r="C14"/>
  <c r="F16"/>
  <c r="F35"/>
  <c r="C35"/>
  <c r="F34"/>
  <c r="C34" s="1"/>
  <c r="F26"/>
  <c r="C15"/>
  <c r="C17"/>
  <c r="C16"/>
  <c r="C18"/>
  <c r="C33"/>
  <c r="C31"/>
  <c r="C30"/>
  <c r="C29"/>
  <c r="C36"/>
  <c r="C32"/>
  <c r="C28"/>
  <c r="C37"/>
  <c r="C41"/>
  <c r="C38"/>
  <c r="C40"/>
  <c r="F22"/>
  <c r="C22"/>
  <c r="C21"/>
  <c r="C25"/>
  <c r="C11"/>
  <c r="C13"/>
  <c r="C12"/>
  <c r="C26"/>
  <c r="C27"/>
  <c r="C24"/>
  <c r="C23"/>
</calcChain>
</file>

<file path=xl/sharedStrings.xml><?xml version="1.0" encoding="utf-8"?>
<sst xmlns="http://schemas.openxmlformats.org/spreadsheetml/2006/main" count="140" uniqueCount="46">
  <si>
    <t>Medication</t>
  </si>
  <si>
    <t>Dosage</t>
  </si>
  <si>
    <t>Quantity needed total</t>
  </si>
  <si>
    <t>Pharmacy</t>
  </si>
  <si>
    <t>TOTAL COST</t>
  </si>
  <si>
    <t>Price per unit</t>
  </si>
  <si>
    <t>IVFMeds.com</t>
  </si>
  <si>
    <t>IVFPharmacy</t>
  </si>
  <si>
    <t>Cetrotide</t>
  </si>
  <si>
    <t>Leuprolide</t>
  </si>
  <si>
    <t>1mg/0.2 mL kit</t>
  </si>
  <si>
    <t>900 iu</t>
  </si>
  <si>
    <t>0.25 mg</t>
  </si>
  <si>
    <t>Endometrin</t>
  </si>
  <si>
    <t>100 mg</t>
  </si>
  <si>
    <t>Menopur</t>
  </si>
  <si>
    <t>75 iu</t>
  </si>
  <si>
    <t>Progesterone</t>
  </si>
  <si>
    <t>50 mg/mL</t>
  </si>
  <si>
    <t>-</t>
  </si>
  <si>
    <t xml:space="preserve">- </t>
  </si>
  <si>
    <t>Notes</t>
  </si>
  <si>
    <t>Including discount</t>
  </si>
  <si>
    <t>Includes $100 coupon</t>
  </si>
  <si>
    <t>Avella</t>
  </si>
  <si>
    <t>Ganirelix*</t>
  </si>
  <si>
    <t>Gonal*</t>
  </si>
  <si>
    <t>.25 mg</t>
  </si>
  <si>
    <t>Folow up:</t>
  </si>
  <si>
    <t>Northridge Plaza Pharmaccy in CA</t>
  </si>
  <si>
    <t>818-998-8700</t>
  </si>
  <si>
    <t>MDRUSA.com</t>
  </si>
  <si>
    <t>1mg/.2 mL kit</t>
  </si>
  <si>
    <t>$50 coupon</t>
  </si>
  <si>
    <t>*one box of 30, 1 box of 45</t>
  </si>
  <si>
    <t>Follistim</t>
  </si>
  <si>
    <t>Follistim Pen</t>
  </si>
  <si>
    <t>FastIVF</t>
  </si>
  <si>
    <t>*25% off with Compassionate Care</t>
  </si>
  <si>
    <t>Includes goodRX coupon</t>
  </si>
  <si>
    <t>Walmart</t>
  </si>
  <si>
    <t>Costco</t>
  </si>
  <si>
    <t>GoodRX Coupon</t>
  </si>
  <si>
    <t>1 box of ten, with GoodRx Coupon</t>
  </si>
  <si>
    <t>Freedom</t>
  </si>
  <si>
    <t>CVS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</si>
</sst>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center" wrapText="1"/>
    </xf>
    <xf numFmtId="44" fontId="2" fillId="2" borderId="0" xfId="1" applyFont="1" applyFill="1" applyAlignment="1">
      <alignment horizontal="center" vertical="center" wrapText="1"/>
    </xf>
    <xf numFmtId="44" fontId="0" fillId="0" borderId="0" xfId="1" applyFont="1"/>
    <xf numFmtId="0" fontId="0" fillId="0" borderId="0" xfId="0" quotePrefix="1"/>
    <xf numFmtId="0" fontId="5" fillId="0" borderId="0" xfId="0" applyFont="1"/>
    <xf numFmtId="44" fontId="5" fillId="0" borderId="0" xfId="1" applyFont="1"/>
    <xf numFmtId="0" fontId="5" fillId="0" borderId="0" xfId="0" quotePrefix="1" applyFont="1"/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Alignment="1"/>
    <xf numFmtId="0" fontId="3" fillId="0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H1" sqref="A1:H1"/>
    </sheetView>
  </sheetViews>
  <sheetFormatPr defaultRowHeight="15"/>
  <cols>
    <col min="1" max="1" width="14.5703125" bestFit="1" customWidth="1"/>
    <col min="2" max="2" width="16.7109375" bestFit="1" customWidth="1"/>
    <col min="3" max="3" width="17.42578125" style="4" bestFit="1" customWidth="1"/>
    <col min="4" max="4" width="14" bestFit="1" customWidth="1"/>
    <col min="5" max="5" width="15.28515625" customWidth="1"/>
    <col min="6" max="6" width="15.42578125" style="4" customWidth="1"/>
    <col min="7" max="7" width="49.42578125" customWidth="1"/>
  </cols>
  <sheetData>
    <row r="1" spans="1:8" s="1" customFormat="1" ht="56.25">
      <c r="A1" s="2" t="s">
        <v>3</v>
      </c>
      <c r="B1" s="2" t="s">
        <v>0</v>
      </c>
      <c r="C1" s="3" t="s">
        <v>4</v>
      </c>
      <c r="D1" s="2" t="s">
        <v>1</v>
      </c>
      <c r="E1" s="2" t="s">
        <v>2</v>
      </c>
      <c r="F1" s="3" t="s">
        <v>5</v>
      </c>
      <c r="G1" s="3" t="s">
        <v>21</v>
      </c>
      <c r="H1" s="3" t="s">
        <v>5</v>
      </c>
    </row>
    <row r="2" spans="1:8">
      <c r="A2">
        <v>1</v>
      </c>
      <c r="B2" s="6" t="s">
        <v>8</v>
      </c>
      <c r="C2" s="7"/>
      <c r="D2" s="6" t="s">
        <v>12</v>
      </c>
      <c r="E2" s="6">
        <v>6</v>
      </c>
      <c r="F2" s="7"/>
      <c r="G2" s="6"/>
    </row>
    <row r="3" spans="1:8">
      <c r="A3">
        <v>1</v>
      </c>
      <c r="B3" s="6" t="s">
        <v>13</v>
      </c>
      <c r="C3" s="7"/>
      <c r="D3" s="6" t="s">
        <v>14</v>
      </c>
      <c r="E3" s="6">
        <v>63</v>
      </c>
      <c r="F3" s="7"/>
      <c r="G3" s="6"/>
    </row>
    <row r="4" spans="1:8">
      <c r="A4">
        <v>1</v>
      </c>
      <c r="B4" s="6" t="s">
        <v>35</v>
      </c>
      <c r="C4" s="7"/>
      <c r="D4" s="6" t="s">
        <v>11</v>
      </c>
      <c r="E4" s="6">
        <v>3</v>
      </c>
      <c r="F4" s="7"/>
      <c r="G4" s="6"/>
    </row>
    <row r="5" spans="1:8">
      <c r="A5">
        <v>1</v>
      </c>
      <c r="B5" s="6" t="s">
        <v>36</v>
      </c>
      <c r="C5" s="7"/>
      <c r="D5" s="8" t="s">
        <v>19</v>
      </c>
      <c r="E5" s="6">
        <v>1</v>
      </c>
      <c r="F5" s="7"/>
      <c r="G5" s="6"/>
    </row>
    <row r="6" spans="1:8">
      <c r="A6">
        <v>1</v>
      </c>
      <c r="B6" s="6" t="s">
        <v>25</v>
      </c>
      <c r="C6" s="7"/>
      <c r="D6" s="6" t="s">
        <v>27</v>
      </c>
      <c r="E6" s="6">
        <v>6</v>
      </c>
      <c r="F6" s="7"/>
      <c r="G6" s="6"/>
    </row>
    <row r="7" spans="1:8">
      <c r="A7">
        <v>1</v>
      </c>
      <c r="B7" s="6" t="s">
        <v>26</v>
      </c>
      <c r="C7" s="7"/>
      <c r="D7" s="6" t="s">
        <v>11</v>
      </c>
      <c r="E7" s="6">
        <v>3</v>
      </c>
      <c r="F7" s="7"/>
      <c r="G7" s="6" t="s">
        <v>38</v>
      </c>
    </row>
    <row r="8" spans="1:8">
      <c r="A8">
        <v>1</v>
      </c>
      <c r="B8" s="6" t="s">
        <v>9</v>
      </c>
      <c r="C8" s="7"/>
      <c r="D8" s="6" t="s">
        <v>10</v>
      </c>
      <c r="E8" s="6">
        <v>1</v>
      </c>
      <c r="F8" s="7"/>
      <c r="G8" s="6"/>
    </row>
    <row r="9" spans="1:8">
      <c r="A9">
        <v>1</v>
      </c>
      <c r="B9" s="6" t="s">
        <v>15</v>
      </c>
      <c r="C9" s="7"/>
      <c r="D9" s="6" t="s">
        <v>16</v>
      </c>
      <c r="E9" s="6">
        <v>10</v>
      </c>
      <c r="F9" s="7"/>
      <c r="G9" s="6"/>
    </row>
    <row r="10" spans="1:8">
      <c r="A10">
        <v>1</v>
      </c>
      <c r="B10" s="6" t="s">
        <v>17</v>
      </c>
      <c r="C10" s="7"/>
      <c r="D10" s="6" t="s">
        <v>18</v>
      </c>
      <c r="E10" s="6">
        <v>2</v>
      </c>
      <c r="F10" s="7"/>
      <c r="G10" s="6"/>
    </row>
    <row r="11" spans="1:8">
      <c r="A11" t="s">
        <v>24</v>
      </c>
      <c r="B11" t="s">
        <v>13</v>
      </c>
      <c r="C11" s="4">
        <f>(F11*E11)-100</f>
        <v>397.70000000000005</v>
      </c>
      <c r="D11" t="s">
        <v>14</v>
      </c>
      <c r="E11">
        <v>63</v>
      </c>
      <c r="F11" s="4">
        <v>7.9</v>
      </c>
      <c r="G11" t="s">
        <v>23</v>
      </c>
    </row>
    <row r="12" spans="1:8">
      <c r="A12" t="s">
        <v>24</v>
      </c>
      <c r="B12" t="s">
        <v>35</v>
      </c>
      <c r="C12" s="4">
        <f>F12*E12</f>
        <v>2592</v>
      </c>
      <c r="D12" t="s">
        <v>11</v>
      </c>
      <c r="E12">
        <v>3</v>
      </c>
      <c r="F12" s="4">
        <v>864</v>
      </c>
    </row>
    <row r="13" spans="1:8">
      <c r="A13" t="s">
        <v>24</v>
      </c>
      <c r="B13" t="s">
        <v>15</v>
      </c>
      <c r="C13" s="4">
        <f>F13*E13</f>
        <v>877.5</v>
      </c>
      <c r="D13" t="s">
        <v>16</v>
      </c>
      <c r="E13">
        <v>10</v>
      </c>
      <c r="F13" s="4">
        <v>87.75</v>
      </c>
    </row>
    <row r="14" spans="1:8">
      <c r="A14" t="s">
        <v>41</v>
      </c>
      <c r="B14" t="s">
        <v>13</v>
      </c>
      <c r="C14" s="4">
        <f>F14*E14</f>
        <v>689.18</v>
      </c>
      <c r="D14" t="s">
        <v>14</v>
      </c>
      <c r="E14">
        <v>1</v>
      </c>
      <c r="F14" s="4">
        <v>689.18</v>
      </c>
      <c r="G14" t="s">
        <v>42</v>
      </c>
    </row>
    <row r="15" spans="1:8">
      <c r="A15" t="s">
        <v>37</v>
      </c>
      <c r="B15" t="s">
        <v>8</v>
      </c>
      <c r="C15" s="4">
        <f>F15*E15</f>
        <v>414</v>
      </c>
      <c r="D15" t="s">
        <v>27</v>
      </c>
      <c r="E15">
        <v>6</v>
      </c>
      <c r="F15" s="4">
        <v>69</v>
      </c>
    </row>
    <row r="16" spans="1:8">
      <c r="A16" t="s">
        <v>37</v>
      </c>
      <c r="B16" t="s">
        <v>26</v>
      </c>
      <c r="C16" s="4">
        <f>F16*E16</f>
        <v>1089</v>
      </c>
      <c r="D16" t="s">
        <v>11</v>
      </c>
      <c r="E16">
        <v>3</v>
      </c>
      <c r="F16" s="4">
        <f>485-(488 *0.25)</f>
        <v>363</v>
      </c>
      <c r="G16" t="s">
        <v>22</v>
      </c>
    </row>
    <row r="17" spans="1:7">
      <c r="A17" t="s">
        <v>37</v>
      </c>
      <c r="B17" t="s">
        <v>9</v>
      </c>
      <c r="C17" s="4">
        <f>F17*E17</f>
        <v>175</v>
      </c>
      <c r="D17" t="s">
        <v>32</v>
      </c>
      <c r="E17">
        <v>1</v>
      </c>
      <c r="F17" s="4">
        <v>175</v>
      </c>
    </row>
    <row r="18" spans="1:7">
      <c r="A18" t="s">
        <v>37</v>
      </c>
      <c r="B18" t="s">
        <v>15</v>
      </c>
      <c r="C18" s="4">
        <f>F18*E18</f>
        <v>360</v>
      </c>
      <c r="D18" t="s">
        <v>16</v>
      </c>
      <c r="E18">
        <v>10</v>
      </c>
      <c r="F18" s="4">
        <v>36</v>
      </c>
    </row>
    <row r="19" spans="1:7">
      <c r="A19" t="s">
        <v>44</v>
      </c>
      <c r="B19" t="s">
        <v>26</v>
      </c>
      <c r="C19" s="4">
        <f>F19*E19</f>
        <v>2826</v>
      </c>
      <c r="D19" t="s">
        <v>11</v>
      </c>
      <c r="E19">
        <v>3</v>
      </c>
      <c r="F19" s="4">
        <v>942</v>
      </c>
    </row>
    <row r="20" spans="1:7">
      <c r="A20" t="s">
        <v>44</v>
      </c>
      <c r="B20" t="s">
        <v>15</v>
      </c>
      <c r="C20" s="4">
        <f>F20*E20</f>
        <v>829</v>
      </c>
      <c r="D20" t="s">
        <v>16</v>
      </c>
      <c r="E20">
        <v>10</v>
      </c>
      <c r="F20" s="4">
        <v>82.9</v>
      </c>
    </row>
    <row r="21" spans="1:7">
      <c r="A21" t="s">
        <v>6</v>
      </c>
      <c r="B21" t="s">
        <v>8</v>
      </c>
      <c r="C21" s="4">
        <f>F21*E21</f>
        <v>330</v>
      </c>
      <c r="D21" t="s">
        <v>27</v>
      </c>
      <c r="E21">
        <v>6</v>
      </c>
      <c r="F21" s="4">
        <v>55</v>
      </c>
    </row>
    <row r="22" spans="1:7">
      <c r="A22" t="s">
        <v>6</v>
      </c>
      <c r="B22" t="s">
        <v>13</v>
      </c>
      <c r="C22" s="4">
        <f>F22*E22</f>
        <v>240</v>
      </c>
      <c r="D22" t="s">
        <v>14</v>
      </c>
      <c r="E22">
        <v>63</v>
      </c>
      <c r="F22" s="4">
        <f>80/21</f>
        <v>3.8095238095238093</v>
      </c>
    </row>
    <row r="23" spans="1:7">
      <c r="A23" t="s">
        <v>6</v>
      </c>
      <c r="B23" t="s">
        <v>35</v>
      </c>
      <c r="C23" s="4">
        <f>F23*E23</f>
        <v>1440</v>
      </c>
      <c r="D23" t="s">
        <v>11</v>
      </c>
      <c r="E23">
        <v>3</v>
      </c>
      <c r="F23" s="4">
        <v>480</v>
      </c>
    </row>
    <row r="24" spans="1:7">
      <c r="A24" t="s">
        <v>6</v>
      </c>
      <c r="B24" t="s">
        <v>36</v>
      </c>
      <c r="C24" s="4">
        <f>F24*E24</f>
        <v>50</v>
      </c>
      <c r="D24" s="5" t="s">
        <v>20</v>
      </c>
      <c r="E24">
        <v>1</v>
      </c>
      <c r="F24" s="4">
        <v>50</v>
      </c>
    </row>
    <row r="25" spans="1:7">
      <c r="A25" t="s">
        <v>6</v>
      </c>
      <c r="B25" t="s">
        <v>25</v>
      </c>
      <c r="C25" s="4">
        <f>F25*E25</f>
        <v>330</v>
      </c>
      <c r="D25" t="s">
        <v>27</v>
      </c>
      <c r="E25">
        <v>6</v>
      </c>
      <c r="F25" s="4">
        <v>55</v>
      </c>
    </row>
    <row r="26" spans="1:7">
      <c r="A26" t="s">
        <v>6</v>
      </c>
      <c r="B26" t="s">
        <v>26</v>
      </c>
      <c r="C26" s="4">
        <f>F26*E26</f>
        <v>1098</v>
      </c>
      <c r="D26" t="s">
        <v>11</v>
      </c>
      <c r="E26">
        <v>3</v>
      </c>
      <c r="F26" s="4">
        <f>488-(488 *0.25)</f>
        <v>366</v>
      </c>
      <c r="G26" t="s">
        <v>22</v>
      </c>
    </row>
    <row r="27" spans="1:7">
      <c r="A27" t="s">
        <v>6</v>
      </c>
      <c r="B27" t="s">
        <v>15</v>
      </c>
      <c r="C27" s="4">
        <f>F27*E27</f>
        <v>360</v>
      </c>
      <c r="D27" t="s">
        <v>16</v>
      </c>
      <c r="E27">
        <v>10</v>
      </c>
      <c r="F27" s="4">
        <v>36</v>
      </c>
    </row>
    <row r="28" spans="1:7">
      <c r="A28" t="s">
        <v>7</v>
      </c>
      <c r="B28" t="s">
        <v>8</v>
      </c>
      <c r="C28" s="4">
        <f>F28*E28</f>
        <v>400</v>
      </c>
      <c r="D28" t="s">
        <v>12</v>
      </c>
      <c r="E28">
        <v>1</v>
      </c>
      <c r="F28" s="4">
        <v>400</v>
      </c>
    </row>
    <row r="29" spans="1:7">
      <c r="A29" t="s">
        <v>7</v>
      </c>
      <c r="B29" t="s">
        <v>13</v>
      </c>
      <c r="C29" s="4">
        <f>F29*E29</f>
        <v>178</v>
      </c>
      <c r="D29" t="s">
        <v>14</v>
      </c>
      <c r="E29">
        <v>1</v>
      </c>
      <c r="F29" s="4">
        <v>178</v>
      </c>
      <c r="G29" t="s">
        <v>34</v>
      </c>
    </row>
    <row r="30" spans="1:7">
      <c r="A30" t="s">
        <v>7</v>
      </c>
      <c r="B30" t="s">
        <v>35</v>
      </c>
      <c r="C30" s="4">
        <f>F30*E30</f>
        <v>1470</v>
      </c>
      <c r="D30" t="s">
        <v>11</v>
      </c>
      <c r="E30">
        <v>3</v>
      </c>
      <c r="F30" s="4">
        <v>490</v>
      </c>
    </row>
    <row r="31" spans="1:7">
      <c r="A31" t="s">
        <v>7</v>
      </c>
      <c r="B31" t="s">
        <v>36</v>
      </c>
      <c r="C31" s="4">
        <f>F31*E31</f>
        <v>15</v>
      </c>
      <c r="D31" s="5" t="s">
        <v>19</v>
      </c>
      <c r="E31">
        <v>1</v>
      </c>
      <c r="F31" s="4">
        <v>15</v>
      </c>
    </row>
    <row r="32" spans="1:7">
      <c r="A32" t="s">
        <v>7</v>
      </c>
      <c r="B32" t="s">
        <v>25</v>
      </c>
      <c r="C32" s="4">
        <f>F32*E32</f>
        <v>414</v>
      </c>
      <c r="D32" t="s">
        <v>27</v>
      </c>
      <c r="E32">
        <v>6</v>
      </c>
      <c r="F32" s="4">
        <v>69</v>
      </c>
    </row>
    <row r="33" spans="1:7">
      <c r="A33" t="s">
        <v>7</v>
      </c>
      <c r="B33" t="s">
        <v>25</v>
      </c>
      <c r="C33" s="4">
        <f>F33*E33</f>
        <v>414</v>
      </c>
      <c r="D33" t="s">
        <v>27</v>
      </c>
      <c r="E33">
        <v>6</v>
      </c>
      <c r="F33" s="4">
        <v>69</v>
      </c>
    </row>
    <row r="34" spans="1:7">
      <c r="A34" t="s">
        <v>7</v>
      </c>
      <c r="B34" t="s">
        <v>26</v>
      </c>
      <c r="C34" s="4">
        <f>F34*E34</f>
        <v>1104</v>
      </c>
      <c r="D34" t="s">
        <v>11</v>
      </c>
      <c r="E34">
        <v>3</v>
      </c>
      <c r="F34" s="4">
        <f>490-(488 *0.25)</f>
        <v>368</v>
      </c>
      <c r="G34" t="s">
        <v>22</v>
      </c>
    </row>
    <row r="35" spans="1:7">
      <c r="A35" t="s">
        <v>7</v>
      </c>
      <c r="B35" t="s">
        <v>26</v>
      </c>
      <c r="C35" s="4">
        <f>F35*E35</f>
        <v>1119</v>
      </c>
      <c r="D35" t="s">
        <v>11</v>
      </c>
      <c r="E35">
        <v>3</v>
      </c>
      <c r="F35" s="4">
        <f>495-(488 *0.25)</f>
        <v>373</v>
      </c>
      <c r="G35" t="s">
        <v>22</v>
      </c>
    </row>
    <row r="36" spans="1:7">
      <c r="A36" t="s">
        <v>7</v>
      </c>
      <c r="B36" t="s">
        <v>15</v>
      </c>
      <c r="C36" s="4">
        <f>F36*E36</f>
        <v>350</v>
      </c>
      <c r="D36" t="s">
        <v>16</v>
      </c>
      <c r="E36">
        <v>1</v>
      </c>
      <c r="F36" s="4">
        <v>350</v>
      </c>
    </row>
    <row r="37" spans="1:7">
      <c r="A37" t="s">
        <v>31</v>
      </c>
      <c r="B37" t="s">
        <v>13</v>
      </c>
      <c r="C37" s="4">
        <f>(F37*E37)-50</f>
        <v>377.77</v>
      </c>
      <c r="D37" t="s">
        <v>14</v>
      </c>
      <c r="E37">
        <v>63</v>
      </c>
      <c r="F37" s="4">
        <v>6.79</v>
      </c>
      <c r="G37" t="s">
        <v>33</v>
      </c>
    </row>
    <row r="38" spans="1:7">
      <c r="A38" t="s">
        <v>31</v>
      </c>
      <c r="B38" t="s">
        <v>35</v>
      </c>
      <c r="C38" s="4">
        <f>F38*E38</f>
        <v>2528.3999999999996</v>
      </c>
      <c r="D38" t="s">
        <v>11</v>
      </c>
      <c r="E38">
        <v>3</v>
      </c>
      <c r="F38" s="4">
        <v>842.8</v>
      </c>
      <c r="G38" t="s">
        <v>39</v>
      </c>
    </row>
    <row r="39" spans="1:7">
      <c r="A39" t="s">
        <v>31</v>
      </c>
      <c r="B39" t="s">
        <v>25</v>
      </c>
      <c r="C39" s="4">
        <f>F39*E39</f>
        <v>779.22</v>
      </c>
      <c r="D39" t="s">
        <v>27</v>
      </c>
      <c r="E39">
        <v>6</v>
      </c>
      <c r="F39" s="4">
        <v>129.87</v>
      </c>
    </row>
    <row r="40" spans="1:7">
      <c r="A40" t="s">
        <v>31</v>
      </c>
      <c r="B40" t="s">
        <v>9</v>
      </c>
      <c r="C40" s="4">
        <f>F40*E40</f>
        <v>557.9</v>
      </c>
      <c r="D40" t="s">
        <v>32</v>
      </c>
      <c r="E40">
        <v>1</v>
      </c>
      <c r="F40" s="4">
        <v>557.9</v>
      </c>
    </row>
    <row r="41" spans="1:7">
      <c r="A41" t="s">
        <v>31</v>
      </c>
      <c r="B41" t="s">
        <v>15</v>
      </c>
      <c r="C41" s="4">
        <f>F41*E41</f>
        <v>819.9</v>
      </c>
      <c r="D41" t="s">
        <v>16</v>
      </c>
      <c r="E41">
        <v>1</v>
      </c>
      <c r="F41" s="4">
        <v>819.9</v>
      </c>
      <c r="G41" t="s">
        <v>43</v>
      </c>
    </row>
    <row r="42" spans="1:7">
      <c r="A42" t="s">
        <v>40</v>
      </c>
      <c r="B42" t="s">
        <v>9</v>
      </c>
      <c r="C42" s="4">
        <f>F42*E42</f>
        <v>184.58</v>
      </c>
      <c r="D42" t="s">
        <v>32</v>
      </c>
      <c r="E42">
        <v>1</v>
      </c>
      <c r="F42" s="4">
        <v>184.58</v>
      </c>
      <c r="G42" t="s">
        <v>42</v>
      </c>
    </row>
    <row r="43" spans="1:7">
      <c r="A43" t="s">
        <v>45</v>
      </c>
      <c r="B43" t="s">
        <v>35</v>
      </c>
      <c r="C43" s="4">
        <f>F43*E43</f>
        <v>3000</v>
      </c>
      <c r="D43" t="s">
        <v>11</v>
      </c>
      <c r="E43">
        <v>3</v>
      </c>
      <c r="F43" s="4">
        <v>1000</v>
      </c>
    </row>
  </sheetData>
  <autoFilter ref="A1:H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J14" sqref="I14:J14"/>
    </sheetView>
  </sheetViews>
  <sheetFormatPr defaultRowHeight="15"/>
  <cols>
    <col min="1" max="1" width="31.28515625" bestFit="1" customWidth="1"/>
    <col min="2" max="2" width="12.42578125" bestFit="1" customWidth="1"/>
  </cols>
  <sheetData>
    <row r="1" spans="1:5">
      <c r="A1" s="17" t="s">
        <v>28</v>
      </c>
      <c r="B1" s="17"/>
      <c r="C1" s="17"/>
      <c r="D1" s="17"/>
      <c r="E1" s="9"/>
    </row>
    <row r="2" spans="1:5">
      <c r="A2" s="12" t="s">
        <v>29</v>
      </c>
      <c r="B2" s="13" t="s">
        <v>30</v>
      </c>
      <c r="C2" s="13"/>
      <c r="D2" s="14"/>
      <c r="E2" s="11"/>
    </row>
    <row r="3" spans="1:5">
      <c r="A3" s="13"/>
      <c r="B3" s="10"/>
      <c r="C3" s="10"/>
      <c r="D3" s="14"/>
      <c r="E3" s="11"/>
    </row>
    <row r="4" spans="1:5">
      <c r="A4" s="13"/>
      <c r="B4" s="10"/>
      <c r="C4" s="10"/>
      <c r="D4" s="14"/>
      <c r="E4" s="11"/>
    </row>
    <row r="5" spans="1:5">
      <c r="A5" s="13"/>
      <c r="B5" s="10"/>
      <c r="C5" s="10"/>
      <c r="D5" s="14"/>
      <c r="E5" s="11"/>
    </row>
    <row r="6" spans="1:5">
      <c r="A6" s="13"/>
      <c r="B6" s="10"/>
      <c r="C6" s="10"/>
      <c r="D6" s="14"/>
      <c r="E6" s="11"/>
    </row>
    <row r="7" spans="1:5">
      <c r="A7" s="13"/>
      <c r="B7" s="10"/>
      <c r="C7" s="10"/>
      <c r="D7" s="14"/>
      <c r="E7" s="11"/>
    </row>
    <row r="8" spans="1:5">
      <c r="A8" s="13"/>
      <c r="B8" s="10"/>
      <c r="C8" s="10"/>
      <c r="D8" s="14"/>
      <c r="E8" s="11"/>
    </row>
    <row r="9" spans="1:5">
      <c r="A9" s="13"/>
      <c r="B9" s="10"/>
      <c r="C9" s="10"/>
      <c r="D9" s="15"/>
      <c r="E9" s="9"/>
    </row>
    <row r="10" spans="1:5">
      <c r="A10" s="13"/>
      <c r="B10" s="10"/>
      <c r="C10" s="10"/>
      <c r="D10" s="15"/>
      <c r="E10" s="9"/>
    </row>
    <row r="11" spans="1:5">
      <c r="A11" s="15"/>
      <c r="B11" s="15"/>
      <c r="C11" s="15"/>
      <c r="D11" s="15"/>
      <c r="E11" s="9"/>
    </row>
    <row r="12" spans="1:5">
      <c r="A12" s="16"/>
      <c r="B12" s="16"/>
      <c r="C12" s="16"/>
      <c r="D12" s="16"/>
    </row>
    <row r="13" spans="1:5">
      <c r="A13" s="16"/>
      <c r="B13" s="16"/>
      <c r="C13" s="16"/>
      <c r="D13" s="16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kburris</dc:creator>
  <cp:lastModifiedBy>kburris</cp:lastModifiedBy>
  <dcterms:created xsi:type="dcterms:W3CDTF">2017-12-06T15:52:01Z</dcterms:created>
  <dcterms:modified xsi:type="dcterms:W3CDTF">2017-12-06T19:31:50Z</dcterms:modified>
</cp:coreProperties>
</file>